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387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<sst xmlns="http://schemas.openxmlformats.org/spreadsheetml/2006/main" count="1381" uniqueCount="512">
  <si>
    <t>Приложение N1
к Распоряжению Правительства
Республики Саха (Якутия)
N______от ___ ________ 2013 г</t>
  </si>
  <si>
    <t>План приема на целевую контрактную подготовку специалистов в учреждения высшего и среднего профессионального образования, расположенные за пределами территории Республики Саха (Якутия)                                                                                                                                                                                                               на 2013/2014 учебный год</t>
  </si>
  <si>
    <t>№</t>
  </si>
  <si>
    <t>Наименование образовательного учреждения</t>
  </si>
  <si>
    <t>Код ОКСО</t>
  </si>
  <si>
    <t>Наименование специальности</t>
  </si>
  <si>
    <t>Общее кол-во мест</t>
  </si>
  <si>
    <t>Рекомендованы по итогам VIII республиканской предметной олимпиады</t>
  </si>
  <si>
    <t>Заказчик</t>
  </si>
  <si>
    <t>Экзамены</t>
  </si>
  <si>
    <t>ВСЕГО</t>
  </si>
  <si>
    <t>Аспирантура</t>
  </si>
  <si>
    <t>Ординатура</t>
  </si>
  <si>
    <t>Магистратура</t>
  </si>
  <si>
    <t>Министерство экономики и промышленной политики РС(Я)</t>
  </si>
  <si>
    <t>Министерство транспорта и дорожного хозяйства РС(Я)</t>
  </si>
  <si>
    <t>Министерство жилищно-коммунального хозяйства и энергетики РС(Я)</t>
  </si>
  <si>
    <t>Министерство сельского хозяйства и продовольственной политики РС(Я)</t>
  </si>
  <si>
    <t>Министерство по связи и информационным технологиям РС(Я)</t>
  </si>
  <si>
    <t>Всего по программам ВПО</t>
  </si>
  <si>
    <t>Московский государственный технический университет им. Н.Э.Баумана</t>
  </si>
  <si>
    <t>Всего</t>
  </si>
  <si>
    <t>Информатика и вычислительная техника</t>
  </si>
  <si>
    <t>230100.62</t>
  </si>
  <si>
    <t>Системы автоматизированного проектирования</t>
  </si>
  <si>
    <t>1 математика
2 Физика
3 Русский язык</t>
  </si>
  <si>
    <t>150000</t>
  </si>
  <si>
    <t>Металлургия, машиностроение и материалообработка</t>
  </si>
  <si>
    <t>151000.62</t>
  </si>
  <si>
    <t>Технологические машины и оборудование</t>
  </si>
  <si>
    <t>151701.62</t>
  </si>
  <si>
    <t>Проектирование технологических машин и комплексов: Вакуумная и компрессорная техника</t>
  </si>
  <si>
    <t>Автоматика и управление</t>
  </si>
  <si>
    <t>222000.62</t>
  </si>
  <si>
    <t>Инноватика</t>
  </si>
  <si>
    <t>Государственный комитет РС(Я) по инновационной политике и науке</t>
  </si>
  <si>
    <t>140000</t>
  </si>
  <si>
    <t>Энергетика, энергетическое машиностроение и электротехника</t>
  </si>
  <si>
    <t>141100.62</t>
  </si>
  <si>
    <t>Гидромеханика, гидромашины и гидропневмоавтоматика</t>
  </si>
  <si>
    <t>Московский государственный университет природообустройства</t>
  </si>
  <si>
    <t>280000</t>
  </si>
  <si>
    <t>Безопасность жизнедеятельности, природообустройство и защита окружающей среды</t>
  </si>
  <si>
    <t>280100.62</t>
  </si>
  <si>
    <t>Природообустройство и водопользование. Профиль: Инженерные системы водоснабжения и водоотведения</t>
  </si>
  <si>
    <t>270000</t>
  </si>
  <si>
    <t>Строительство и архитектура</t>
  </si>
  <si>
    <t>270800.65</t>
  </si>
  <si>
    <t xml:space="preserve">Строительство. Гидротехническое строительство </t>
  </si>
  <si>
    <t>Российский государственный аграрный университет-МСХА им. К.А.Тимирязева</t>
  </si>
  <si>
    <t>110000</t>
  </si>
  <si>
    <t>Сельское и рыбное хозяйство</t>
  </si>
  <si>
    <t>110204.62</t>
  </si>
  <si>
    <t>Агрономия. Профиль: Селекция и генетика растений</t>
  </si>
  <si>
    <t>1 Биология
2 Русский язык
3 Математика</t>
  </si>
  <si>
    <t>020000</t>
  </si>
  <si>
    <t>Естественные науки</t>
  </si>
  <si>
    <t>020400.62</t>
  </si>
  <si>
    <t>Биология. Профиль: Охотоведение</t>
  </si>
  <si>
    <t>111100.62</t>
  </si>
  <si>
    <t>Зоотехния. Профиль: Технология производства продуктов животноводства</t>
  </si>
  <si>
    <t xml:space="preserve">1 Химия                                             2 Математика
3 Русский язык 
</t>
  </si>
  <si>
    <t>110100.62</t>
  </si>
  <si>
    <t>Агрономия и агропочвоведение. Профиль: Агроэкология</t>
  </si>
  <si>
    <t>Московский государственный горный университет</t>
  </si>
  <si>
    <t>130000</t>
  </si>
  <si>
    <t>Геология, разведка и разработка полезных ископаемых</t>
  </si>
  <si>
    <t>130400.62</t>
  </si>
  <si>
    <t>Горное дело. Маркшейдерское дело</t>
  </si>
  <si>
    <t>1 математика
2 физика
3 русский язык</t>
  </si>
  <si>
    <t>Горное дело. Обогащение полезных ископаемых</t>
  </si>
  <si>
    <t>Горное дело. Взрывное дело</t>
  </si>
  <si>
    <t>Горное дело. Горные машины и оборудование</t>
  </si>
  <si>
    <t>Горное дело. Открытые горные работы</t>
  </si>
  <si>
    <t>Горное дело. Электрификация и автоматизация горного производства</t>
  </si>
  <si>
    <t>Московский государственный агроинженерный университет им. В.П.Горячкина</t>
  </si>
  <si>
    <t>Электрификация и автоматизация сельского хозяйства</t>
  </si>
  <si>
    <t xml:space="preserve">Технология обслуживания и ремонта машин в агропромышленном комплексе </t>
  </si>
  <si>
    <t>140400.62</t>
  </si>
  <si>
    <t>Электроэнергетика и электротехника</t>
  </si>
  <si>
    <t>110800.62</t>
  </si>
  <si>
    <t>Агроинженерия</t>
  </si>
  <si>
    <t>Российский государственный университет нефти и газа им. И.М.Губкина</t>
  </si>
  <si>
    <t>131000.62</t>
  </si>
  <si>
    <t>Нефтегазовое дело. Профиль: Бурение нефтяных и газовых скважин</t>
  </si>
  <si>
    <t>280700.62</t>
  </si>
  <si>
    <t>Техносферная безопасность. Профиль: Безопасность технологических процессов и производств нефтяной и газовой промышленности</t>
  </si>
  <si>
    <t>220400.62</t>
  </si>
  <si>
    <t>Управление в технических системах. Профиль: Системы и средства автоматизации технологических процессов</t>
  </si>
  <si>
    <t>Нефтегазовое дело. Профиль: Cооружение и ремонт объектов систем трубопроводного транспорта</t>
  </si>
  <si>
    <t>Нефтегазовое дело. Профиль: Эксплуатация и обслуживание объектов транспорта и хранения нефти, газа и продуктов</t>
  </si>
  <si>
    <t>Электроэнергетика и электротехника. Профиль: Электропривод и автоматика</t>
  </si>
  <si>
    <t>Московский государственный технический университет гражданской авиации</t>
  </si>
  <si>
    <t>160000</t>
  </si>
  <si>
    <t>Авиационная и ракетно-космическая техника</t>
  </si>
  <si>
    <t>162300.62</t>
  </si>
  <si>
    <t>Техническая эксплуатация летательных аппаратов и  двигателей</t>
  </si>
  <si>
    <t>162107.62</t>
  </si>
  <si>
    <t>Техническая эксплуатация транспортного радиооборудования</t>
  </si>
  <si>
    <t>Национальный исследовательский технологический университет (МИСИС)</t>
  </si>
  <si>
    <t>210000</t>
  </si>
  <si>
    <t>Электронная техника, радиотехника и связь</t>
  </si>
  <si>
    <t>210100.62</t>
  </si>
  <si>
    <t xml:space="preserve">Электроника и наноэлектроника </t>
  </si>
  <si>
    <t>1 математика
2 физика
3 химия
4 русский язык</t>
  </si>
  <si>
    <t>222900.62</t>
  </si>
  <si>
    <t>Нанотехнологии и микросистемная техника</t>
  </si>
  <si>
    <t>152100.00</t>
  </si>
  <si>
    <t>Наноматериалы</t>
  </si>
  <si>
    <t>150100.62</t>
  </si>
  <si>
    <t>Материаловедение и технология материалов</t>
  </si>
  <si>
    <t>Московский энергетический институт (технический университет)</t>
  </si>
  <si>
    <t>Электроэнергетические системы и сети. Профиль: Электроэнергетика и электротехника</t>
  </si>
  <si>
    <t>Министерство ЖКХ и энергетики РС(Я)</t>
  </si>
  <si>
    <t>1 Математика
2 Физика
3 Русский язык</t>
  </si>
  <si>
    <t>Электроэнергетические системы и сети. Профиль: Электрические станции</t>
  </si>
  <si>
    <t>Российский экономический университет им. Г.В. Плеханова</t>
  </si>
  <si>
    <t>080000</t>
  </si>
  <si>
    <t>Экономика и управление</t>
  </si>
  <si>
    <t>080100.62</t>
  </si>
  <si>
    <t>Экономика</t>
  </si>
  <si>
    <t>1 Русский язык
2 Математика
3 Иностранный язык</t>
  </si>
  <si>
    <t>Московский физико-технический институт</t>
  </si>
  <si>
    <t>010000</t>
  </si>
  <si>
    <t>Физико-математические науки</t>
  </si>
  <si>
    <t>010600.62</t>
  </si>
  <si>
    <t>Прикладные математика и физика</t>
  </si>
  <si>
    <t>Московский государственный университет им.М.В.Ломоносова</t>
  </si>
  <si>
    <t>020208</t>
  </si>
  <si>
    <t xml:space="preserve">Биохимия </t>
  </si>
  <si>
    <t>1 Математика (экзамен)                      2. Математика
3 Химия
4 Русский язык</t>
  </si>
  <si>
    <t>Московский государственный академический художественный институт им. В.И.Сурикова</t>
  </si>
  <si>
    <t>070000</t>
  </si>
  <si>
    <t>Культура и искусство</t>
  </si>
  <si>
    <t>073900.62</t>
  </si>
  <si>
    <t>Теория и история искусств</t>
  </si>
  <si>
    <t>Министерство культуры и духовного развития РС(Я)</t>
  </si>
  <si>
    <t>1 Реферат по истории ИЗО (п) 
2 История изобразительного искусства (у) 
3 Русский язык  
4 Литература</t>
  </si>
  <si>
    <t>071001.65</t>
  </si>
  <si>
    <t>Живопись</t>
  </si>
  <si>
    <t>1. Рисунок - портрет с руками
2. Живопись - натюрморт с гипсовой головой
3. Композиция - эскиз жанровой композиции на заданную тему
4. Русский язык
5. Литература</t>
  </si>
  <si>
    <t>Российский национальный исследовательский медицинский университет им. Н.И. Пирогова</t>
  </si>
  <si>
    <t>060000</t>
  </si>
  <si>
    <t>Здравоохранение</t>
  </si>
  <si>
    <t>060101</t>
  </si>
  <si>
    <t>Лечебное дело</t>
  </si>
  <si>
    <t>Министерство здравоохранения РС(Я)</t>
  </si>
  <si>
    <t>1 Химия
2 Биология
3 Русский язык</t>
  </si>
  <si>
    <t>060601.65</t>
  </si>
  <si>
    <t>Медицинская биохимия</t>
  </si>
  <si>
    <t>Московский государственный университет пищевых производств</t>
  </si>
  <si>
    <t>260000</t>
  </si>
  <si>
    <t>Технология продовольственных продуктов и потребительских товаров</t>
  </si>
  <si>
    <t>260800.65</t>
  </si>
  <si>
    <t>Технология продукции и организация общественного питания</t>
  </si>
  <si>
    <t xml:space="preserve">1 Химия
2 Математика
3 Русский язык </t>
  </si>
  <si>
    <t>Дипломатическая академия Министерства иностранных дел РФ</t>
  </si>
  <si>
    <t>030000</t>
  </si>
  <si>
    <t>Гуманитарные науки</t>
  </si>
  <si>
    <t>031900.62</t>
  </si>
  <si>
    <t>Международные отношения</t>
  </si>
  <si>
    <t>Министерство по федеративным отношениям и внешним связям РС(Я)</t>
  </si>
  <si>
    <t>Московский архитектурный институт Государственная академия</t>
  </si>
  <si>
    <t>1. Русский язык
2. Математика
3. Рисунок 2 задания (рисунок с натуры, композиция)
4. Черчение (доп.проф.испытание)</t>
  </si>
  <si>
    <t>270100.62</t>
  </si>
  <si>
    <t>Архитектура</t>
  </si>
  <si>
    <t>Министерство архитектуры и строительного комплекса РС(Я)</t>
  </si>
  <si>
    <t>Санкт-Петербургский государственный электротехнический университет (ЛЭТИ) им.В.И.Ульянова</t>
  </si>
  <si>
    <t>231000.62</t>
  </si>
  <si>
    <t>Программная инженерия</t>
  </si>
  <si>
    <t xml:space="preserve">Министерство по связи и информационным технологиям РС(Я) -3 , Министерство по делам предпринимательства и развития туризма РС(Я) - 1 </t>
  </si>
  <si>
    <t>230400.62</t>
  </si>
  <si>
    <t>Информационные системы и технологии</t>
  </si>
  <si>
    <t>Министерство ЖКХ и энергетики РС(Я) - 2, Министерство связи и информационных технологий РС(Я) - 1</t>
  </si>
  <si>
    <t>010400.62</t>
  </si>
  <si>
    <t>Прикладная математика и информатика</t>
  </si>
  <si>
    <t xml:space="preserve">Министерство экономики и промышленной политики РС(Я) </t>
  </si>
  <si>
    <t>200000</t>
  </si>
  <si>
    <t>Приборостроение и оптотехника</t>
  </si>
  <si>
    <t>201000.62</t>
  </si>
  <si>
    <t>Приборостроение</t>
  </si>
  <si>
    <t xml:space="preserve">Санкт-Петербургский государственный университет </t>
  </si>
  <si>
    <t>030300.62</t>
  </si>
  <si>
    <t xml:space="preserve">Психология </t>
  </si>
  <si>
    <t>1 Биология
2 Математика
3 Русский язык</t>
  </si>
  <si>
    <t>030900.62</t>
  </si>
  <si>
    <t>Юриспруденция</t>
  </si>
  <si>
    <t>Государственный комитет юстиции РС(Я)</t>
  </si>
  <si>
    <t>1 Обществознание
2 История
3 Русский язык</t>
  </si>
  <si>
    <t>021300.62</t>
  </si>
  <si>
    <t>Картография и геоинформатика</t>
  </si>
  <si>
    <t>Государственный комитет по геологии и недропользованию РС(Я)</t>
  </si>
  <si>
    <t>1 География
2 Математика
3 Русский язык</t>
  </si>
  <si>
    <t>010500.62</t>
  </si>
  <si>
    <t>Математическое обеспечение и администрирование информационных систем</t>
  </si>
  <si>
    <t>1 Математ ика                                2 Информатика и ИКТ                         3 Русский язык</t>
  </si>
  <si>
    <t>География</t>
  </si>
  <si>
    <t>1 География
2 Математика 
3 Русский язык</t>
  </si>
  <si>
    <t>Российский государственный педагогический университет им.А.И.Герцена</t>
  </si>
  <si>
    <t>050000</t>
  </si>
  <si>
    <t>Образование и педагогика</t>
  </si>
  <si>
    <t>050700.62</t>
  </si>
  <si>
    <t>Специальное (дефектологическое) образование, профиль "Тифлопедагогика" ("Начальное образование детей с нарушениями зрения")</t>
  </si>
  <si>
    <t>Министерство образования РС(Я)</t>
  </si>
  <si>
    <t>050100.62</t>
  </si>
  <si>
    <t>Педагогическое образование, профиль "Дошкольное образование"</t>
  </si>
  <si>
    <t>1 Обществознание
2 Математика
3 Русский язык</t>
  </si>
  <si>
    <t>Педагогическое образование, профиль "Начальное образование"</t>
  </si>
  <si>
    <t>Специальное (дефектологическое) образование, профиль "Логопедия" ("Начальное образование детей с нарушениями речи")</t>
  </si>
  <si>
    <t>Педагогическое образование, профиль "Образование в области родного языка и литературы" ( "Филология в североведческом образовании")</t>
  </si>
  <si>
    <t>Педагогическое образование, профиль "Культурологическое образование"( Этнокультурология и историческое образование")</t>
  </si>
  <si>
    <t>Санкт-Петербургский государственный лесотехнический университет им.С.М.Кирова</t>
  </si>
  <si>
    <t>Воспроизводство и переработка лесных ресурсов</t>
  </si>
  <si>
    <t>Лесное дело</t>
  </si>
  <si>
    <t>Департамент по лесным отношениям РС(Я)</t>
  </si>
  <si>
    <t>Санкт-Петербургский государственный медицинский университет им.акад.И.П.Павлова</t>
  </si>
  <si>
    <t>060201</t>
  </si>
  <si>
    <t>Стоматология</t>
  </si>
  <si>
    <t>Северо-Западный государственный медицинский университет им.Мечникова</t>
  </si>
  <si>
    <t>060104</t>
  </si>
  <si>
    <t>Медико-профилактическое дело</t>
  </si>
  <si>
    <t>Управление Федеральной службы по надзору в сфере защиты прав потребителей и благополучия человека по Республике Саха (Якутия)</t>
  </si>
  <si>
    <t>Санкт-Петербургский государственный университет телекоммуникаций им.Бонч-Бруевича</t>
  </si>
  <si>
    <t>Инфокоммуникационные технологии и системы связи</t>
  </si>
  <si>
    <t>Радиотехника</t>
  </si>
  <si>
    <t>Конструирование и технология электронных средств</t>
  </si>
  <si>
    <t>Российский государственный гидрометеорологический университет (г.Санкт-Петербург)</t>
  </si>
  <si>
    <t>280400</t>
  </si>
  <si>
    <t>Прикладная гидрометеорология (профиль: прикладная метеорология)</t>
  </si>
  <si>
    <t>ФГУ "Якутское управление по гидрометеорологии и мониторингу окружающей среды"</t>
  </si>
  <si>
    <t>Прикладная гидрометеорология (профиль: прикладная гидрология)</t>
  </si>
  <si>
    <t>Прикладная гидрометеорология (профиль: информационно-измерительные системы в гидрометеорологии)</t>
  </si>
  <si>
    <t>Прикладная гидрометеорология (профиль: прикладная океанология)</t>
  </si>
  <si>
    <t>Санкт-Петербургская государственная  академия театрального искусства</t>
  </si>
  <si>
    <t>073600</t>
  </si>
  <si>
    <t>Технология художественного оформления спектакля . Профиль Художник-технолог сцены</t>
  </si>
  <si>
    <t xml:space="preserve">1.Русский язык
2. Литература
Дополнительные испытания 
1. Рисунок 
2. Художественное конструирование сценического пространства
3. Коллоквиум </t>
  </si>
  <si>
    <t>Санкт-Петербургский государственный университет гражданской авиации</t>
  </si>
  <si>
    <t>162001.62</t>
  </si>
  <si>
    <t xml:space="preserve">Организация использования воздушного пространства (диспетчер ОВД) </t>
  </si>
  <si>
    <t>161000.62</t>
  </si>
  <si>
    <t xml:space="preserve">Аэронавигация. Летная эксплуатация гражданских воздушных судов </t>
  </si>
  <si>
    <t>Техническая эксплуатация летательных аппаратов и двигателей (инженер по эксплуатации самолетов и двигателей)</t>
  </si>
  <si>
    <t>Эксплуатация воздушных судов и организация воздушного движения, специализация "Организация радиотехнического обеспечения полетов воздушных судов воздушных судов"</t>
  </si>
  <si>
    <t>Санкт-Петербургский национальный исследовательский университет информационных технологий, механики и оптики: Институт холода и биотехнологий</t>
  </si>
  <si>
    <t>Технологические и оборудования. Профиль: машины и аппараты пищевых производств</t>
  </si>
  <si>
    <t>260100.62</t>
  </si>
  <si>
    <t>Продукты питания из растительного сырья. Профиль: Технология консервов и пищеконцентратов</t>
  </si>
  <si>
    <t>1 Математика
2 Химия
3 Русский язык</t>
  </si>
  <si>
    <t>141200.62</t>
  </si>
  <si>
    <t>Холодильная, криогенная техника и системы жизнеообеспечения, Профиль: Климактическая техника, и кондиционирование воздуха</t>
  </si>
  <si>
    <t>1 Математика
2 Информатика
3 Русский язык</t>
  </si>
  <si>
    <t>Холодильная, криогенная техника и системы жизнеообеспечения, Профиль: системы жизнеобеспечения</t>
  </si>
  <si>
    <t>260202.62</t>
  </si>
  <si>
    <t xml:space="preserve">Продукты питания животного происхождения. Профиль: Технология продукции из животного сырья </t>
  </si>
  <si>
    <t>Химическая и биотехнологии</t>
  </si>
  <si>
    <t>240700.62</t>
  </si>
  <si>
    <t>Биотехнология. Профиль: Пищевая биотехнология</t>
  </si>
  <si>
    <t>Санкт-Петербургский государственный университет технологии и дизайна</t>
  </si>
  <si>
    <t>262000.62</t>
  </si>
  <si>
    <t xml:space="preserve">Технология изделий легкой промышленности. Профиль: Технология кожи и меха </t>
  </si>
  <si>
    <t>262200.62</t>
  </si>
  <si>
    <t xml:space="preserve">Конструирование изделий легкой промышленнности. Профиль: Конструирование изделий из кожи </t>
  </si>
  <si>
    <t>261000.62 </t>
  </si>
  <si>
    <t xml:space="preserve">"Технология художественной обработки материалов"
(профиль "Технология художественной обработки металлов, ювелирных изделий")
</t>
  </si>
  <si>
    <t>1 Творческий конкурс (композиция, рисунок )
2 Русский язык
3 Литература</t>
  </si>
  <si>
    <t>Национальный государственный университет физической культуры, cпорта и здоровья
имени П. Ф. Лесгафта</t>
  </si>
  <si>
    <t>034300</t>
  </si>
  <si>
    <t>Физическая культура (футбол)</t>
  </si>
  <si>
    <t>Министерство спорта РС(Я)</t>
  </si>
  <si>
    <t>1 Избранный вид спорта
2 Специальная физическая подготовка
3 Русский язык
4 Биология</t>
  </si>
  <si>
    <t>Физическая культура (Фигурное катание)</t>
  </si>
  <si>
    <t>Физическая культура (Пулевая стрельба)</t>
  </si>
  <si>
    <t>Физическая культура (Плавание)</t>
  </si>
  <si>
    <t xml:space="preserve">Новосибирский государственный медицинский университет </t>
  </si>
  <si>
    <t>Новосибирский государственный педагогический университет</t>
  </si>
  <si>
    <t>050400.62</t>
  </si>
  <si>
    <t>Психолого-педагогическое образование. Психология и педагогика начального образования</t>
  </si>
  <si>
    <t xml:space="preserve">Министерство образования РС(Я) </t>
  </si>
  <si>
    <t>1.Русский язык
2.Биология
3.Математика</t>
  </si>
  <si>
    <t>Психолого-педагогическое образование. Психология и социальная педагогика</t>
  </si>
  <si>
    <t>Педагогическое образование. Иностранный (английский) язык</t>
  </si>
  <si>
    <t>1.Русский язык
2.Обществознание
3.Иностранный язык</t>
  </si>
  <si>
    <t>Педагогическое образование. История</t>
  </si>
  <si>
    <t>1.Русский язык
2.Обществознание
3.История</t>
  </si>
  <si>
    <t>Педагогическое образование. География</t>
  </si>
  <si>
    <t>Педагогическое образование. Информатика и информационно-коммуникативные технологии</t>
  </si>
  <si>
    <t>1.Русский язык
2.Обществознание
3.Информатика и информационно- коммуникационные технологии (ИКТ)</t>
  </si>
  <si>
    <t>Новосибирский государственный технический университет</t>
  </si>
  <si>
    <t>Электроэнергетика и электротехника. Электромеханика</t>
  </si>
  <si>
    <t>Министерство ЖКХ и энергетики РС(Я) - 2, Министерство экономики и промышленной политики РС(Я) - 1</t>
  </si>
  <si>
    <t>Электроэнергетика и электротехника. Электроснабжение</t>
  </si>
  <si>
    <t>Электроэнергетика и электротехника. Электроэнергетические системы и сети</t>
  </si>
  <si>
    <t>Электроэнергетика и электротехника. Электрические станции</t>
  </si>
  <si>
    <t xml:space="preserve">Министерство ЖКХ и энергетики РС(Я) </t>
  </si>
  <si>
    <t>Электроника и наноэлектроника. Микроэлектроника и наноэлектроника</t>
  </si>
  <si>
    <t>151600.62</t>
  </si>
  <si>
    <t>Прикладная механика</t>
  </si>
  <si>
    <t>Министерство по делам предпринимательства и развития туризма РС(Я)</t>
  </si>
  <si>
    <t>140100.62</t>
  </si>
  <si>
    <t>Теплоэнергетика и теплотехника</t>
  </si>
  <si>
    <t>Институт социальной реабилитации</t>
  </si>
  <si>
    <t>Министерство труда и социального развития РС(Я)-1, Министерство связи и информационных технологий -1</t>
  </si>
  <si>
    <t>Новосибирский государственный архитектурно-строительный университет</t>
  </si>
  <si>
    <t>270800.62</t>
  </si>
  <si>
    <t>Строительство. Гидротехническое строительство</t>
  </si>
  <si>
    <t>1 Математика                              2 Физика                                  3 Русский язык</t>
  </si>
  <si>
    <t>Строительство. Промышленное и гражданское строительство</t>
  </si>
  <si>
    <t>Министерство экономики и промышленной политики РС(Я) - 3; Министерство по делам предпринимательства и развития туризма РС(Я) - 2.</t>
  </si>
  <si>
    <t>Строительство. Теплогазоснабжение и вентиляция</t>
  </si>
  <si>
    <t>Строительство. Водоснабжение и водоотведение</t>
  </si>
  <si>
    <t>Министерство ЖКХ и энергетики РС(Я)-3, Министерство экономики и промышленной политики РС(Я)-2</t>
  </si>
  <si>
    <t xml:space="preserve">Новосибирская государственная архитектурно-художественная академия </t>
  </si>
  <si>
    <t xml:space="preserve">1. «Рисунок головы человека с классической скульптуры» - 8 акад. ч.;
2. «Архитектурная композиция» - 8 акад. ч.;
3. «Рисунок натюрморта из геометрических тел по воображению» - 8 акад. ч.;
4. «Русский язык»; 
5. «Математика»; </t>
  </si>
  <si>
    <t xml:space="preserve">Новосибирский национальный исследовательский государственный университет                 </t>
  </si>
  <si>
    <t>030501.65</t>
  </si>
  <si>
    <t>Департамент по делам народов РС(Я)</t>
  </si>
  <si>
    <t>Сибирский государственный университет телекоммуникаций и информатики</t>
  </si>
  <si>
    <t>210700.62</t>
  </si>
  <si>
    <t>Инфокоммуникационные технологии и системы связи. Сети связи и системы коммутации</t>
  </si>
  <si>
    <t>Инфокоммуникационные технологии и системы связи. Многоканальные телекоммуникационные системы</t>
  </si>
  <si>
    <t>Инфокоммуникационные технологии и системы связи. Системы мобильной связи</t>
  </si>
  <si>
    <t xml:space="preserve">Министерство транспорта и дорожного хозяйства РС(Я) </t>
  </si>
  <si>
    <t>Техносферная безопасность. Профиль: Безопасность технологических процессов и производств</t>
  </si>
  <si>
    <t>Министерство транспорта и дорожного хозяйства РС(Я) -2, Министерство экономики и промышленной политики РС(Я) - 1</t>
  </si>
  <si>
    <t>Новосибирская государственная академия водного транспорта</t>
  </si>
  <si>
    <t>180000</t>
  </si>
  <si>
    <t>Морская техника</t>
  </si>
  <si>
    <t>180100.62</t>
  </si>
  <si>
    <t>Кораблестроение, океанотехника и систематехника объектов морской инфраструктуры. Кораблестроение</t>
  </si>
  <si>
    <t>Кораблестроение, океанотехника и систематехника объектов морской инфраструктуры. Судовые энергетические установки</t>
  </si>
  <si>
    <t>Кораблестроение, океанотехника и систематехника объектов морской инфраструктуры. Техническая эксплуатация судов и судового оборудования</t>
  </si>
  <si>
    <t>190000</t>
  </si>
  <si>
    <t>Транспортные средства</t>
  </si>
  <si>
    <t>190700.62</t>
  </si>
  <si>
    <t>Технология транспортных процессов. Организация перевозок и управление на водном транспорте</t>
  </si>
  <si>
    <t>180500.62</t>
  </si>
  <si>
    <t>Управление водным транспортом и гидрографическое обеспечение судоходства. Управление водными и мультимодальными превозками</t>
  </si>
  <si>
    <t>180403.65</t>
  </si>
  <si>
    <t>Судовождение</t>
  </si>
  <si>
    <t>180405.65</t>
  </si>
  <si>
    <t>Эксплуатация судовых энергетических установок</t>
  </si>
  <si>
    <t xml:space="preserve">Сибирский государственный университет путей сообщения </t>
  </si>
  <si>
    <t>190401.65</t>
  </si>
  <si>
    <t>Эксплуатация железных дорог. Грузовая и коммерческая работа</t>
  </si>
  <si>
    <t>Эксплуатация железных дорог. Пассажирский комплекс ж.д. транспорта</t>
  </si>
  <si>
    <t>Эксплуатация железных дорог. Безопасность движения и эксплуатация железнодорожного транспорта</t>
  </si>
  <si>
    <t>271501.65</t>
  </si>
  <si>
    <t>Строительство железных дорог, мостов и транспортных тоннелей</t>
  </si>
  <si>
    <t>Новосибирский государственный аграрный университет</t>
  </si>
  <si>
    <t>Биология. Охотоведение</t>
  </si>
  <si>
    <t>Зоотехния. Технология производства продуктов животноводства</t>
  </si>
  <si>
    <t>Министерство сельского хозяйства и продовольственной политики РС(Я) -1, Министерство по делам предпринимательства и развития туризма РС(Я)-1</t>
  </si>
  <si>
    <t>Зоотехния. Кормление животных и технология кормов</t>
  </si>
  <si>
    <t>Зоотехния. Разведение, генетика и селекция животных</t>
  </si>
  <si>
    <t>110900.62</t>
  </si>
  <si>
    <t>Технология производства и переработки сельскохозяйственной продукции</t>
  </si>
  <si>
    <t>Природообустройство и водопользование</t>
  </si>
  <si>
    <t>260200.62</t>
  </si>
  <si>
    <t>Продукты питания животного происхождения</t>
  </si>
  <si>
    <t>260800.62</t>
  </si>
  <si>
    <t>Министерство экономики и промышленной политики РС(Я) - 2, Министерство сельского хозяйства и продовольственной политики РС(Я)-2</t>
  </si>
  <si>
    <t>Национальный исследовательский Томский политехническмй университет</t>
  </si>
  <si>
    <t>Технологические машины и оборудование. Профиль: Машины и оборудование</t>
  </si>
  <si>
    <t>130101.65</t>
  </si>
  <si>
    <t>Прикладная геология</t>
  </si>
  <si>
    <t>130102.65</t>
  </si>
  <si>
    <t>Технологии геологической разведки. Геофизические методы поисков и разведки месторождений полезных ископаемых</t>
  </si>
  <si>
    <t>Государственный комитет по геологии и недропользованию РС(Я)- 4; Министерство экономики и промышленной политики РС(Я) - 3.</t>
  </si>
  <si>
    <t>Технологии геологической разведки. Технология и техника разведки месторождений полезных ископаемых</t>
  </si>
  <si>
    <t>Томский университет систем управления и радиоэлектроники</t>
  </si>
  <si>
    <t>Министерство ЖКХ и энергетики РС(Я)-1, Министерство экономики и промышленной политики РС(Я)-2: Министерство по делам предпринимательства и развития туризма РС(Я)-2</t>
  </si>
  <si>
    <t>1 Математика                              2 Информатика                                 3 Русский язык</t>
  </si>
  <si>
    <t>090000</t>
  </si>
  <si>
    <t>Информационная безопасность</t>
  </si>
  <si>
    <t>090303.62</t>
  </si>
  <si>
    <t>Информационная безопасность автоматизированных систем</t>
  </si>
  <si>
    <t xml:space="preserve">Департамент по делам печати и телерадиовещания РС(Я) </t>
  </si>
  <si>
    <t>Сибирский государственный медицинский университет</t>
  </si>
  <si>
    <t>1 Химия                                      2 Биология                                           3 Русский язык</t>
  </si>
  <si>
    <t xml:space="preserve">Сибирская государственная автомобильно-дорожная академия </t>
  </si>
  <si>
    <t>Строительство. Мосты и транспортные тоннели</t>
  </si>
  <si>
    <t>Строительство. Автомобильные дороги</t>
  </si>
  <si>
    <t>190109.65</t>
  </si>
  <si>
    <t>Наземные транспортно-технологические средства</t>
  </si>
  <si>
    <t>271101.65</t>
  </si>
  <si>
    <t>Строительство уникальных зданий и сооружений. Строительство автомагистралей, аэродромов и специальных сооружений</t>
  </si>
  <si>
    <t>190600.62</t>
  </si>
  <si>
    <t>Эксплуатация транспортно-технологических машин и комплексов</t>
  </si>
  <si>
    <t>Министерство СХ и продовольственной политики РС(Я) - 1; Министерство экономики и промышленной политики - 2.</t>
  </si>
  <si>
    <t xml:space="preserve">Омский государственный технический университет </t>
  </si>
  <si>
    <t>Электроэнергетика и электротехника. Электропривод и автоматика</t>
  </si>
  <si>
    <t>Сибирский федеральный университет</t>
  </si>
  <si>
    <t>130400.65</t>
  </si>
  <si>
    <t>Горное дело. Подземная разработка месторождений полезных ископаемых</t>
  </si>
  <si>
    <t>Государственный комитет по геологии и недропользованию РС(Я)-1, Министерство экономики и промышленной политики РС(Я)-4</t>
  </si>
  <si>
    <t>090900.62</t>
  </si>
  <si>
    <t>Прикладная геология. Прикладная геохимия, петрология, минералогия (специализация)</t>
  </si>
  <si>
    <t>280705.65</t>
  </si>
  <si>
    <t>Пожарная безопасность</t>
  </si>
  <si>
    <t>Государственный комитет по обеспечению безопасности жизнедеятельности населения РС(Я)</t>
  </si>
  <si>
    <t>Иркутский государственный университет путей сообщения</t>
  </si>
  <si>
    <t>Эксплуатация железных дорог</t>
  </si>
  <si>
    <t>190300.65</t>
  </si>
  <si>
    <t>Подвижной состав железных дорог. Вагоны</t>
  </si>
  <si>
    <t>Подвижной состав железных дорог. Локомотивы</t>
  </si>
  <si>
    <t>190901.65</t>
  </si>
  <si>
    <t>Системы обеспечения движения поездов. Телекоммуникационные системы и сети ж.д. транспорта</t>
  </si>
  <si>
    <t>Системы обеспечения движения поездов.  Автоматика, телемеханика на ж.д. транспорте</t>
  </si>
  <si>
    <t xml:space="preserve">Иркутский государственный медицинский университет </t>
  </si>
  <si>
    <t>Национальный исследовательский Иркутский государственный технический университет</t>
  </si>
  <si>
    <t>220301.65</t>
  </si>
  <si>
    <t>Автоматизация технологических процессов и производств (по отраслям)</t>
  </si>
  <si>
    <t>Уральская государственная юридическая академия</t>
  </si>
  <si>
    <t xml:space="preserve">Юриспруденция </t>
  </si>
  <si>
    <t>Уральский государственный горный университет</t>
  </si>
  <si>
    <t>Государственный комитет по геологии и недропользованию РС(Я)- 1; Министерство экономики и промышленной политики РС(Я)-1</t>
  </si>
  <si>
    <t>Уральский государственный лесотехнический университет</t>
  </si>
  <si>
    <t>250100.62</t>
  </si>
  <si>
    <t>Уральский федеральный университет имени первого Президента России Б.Н. Ельцина</t>
  </si>
  <si>
    <t>1 Русский язык
2 математика
3 Физика</t>
  </si>
  <si>
    <t>034700.62</t>
  </si>
  <si>
    <t>Документоведение и архивоведение Профиль: Историко-архивоведение</t>
  </si>
  <si>
    <t>Департамент по архивному делу Республики Саха (Якутия)</t>
  </si>
  <si>
    <t>Владивостокский государственный медицинский университет</t>
  </si>
  <si>
    <t>060103</t>
  </si>
  <si>
    <t>Педиатрия</t>
  </si>
  <si>
    <t xml:space="preserve">Дальневосточный федеральный университет </t>
  </si>
  <si>
    <t>Техносферная безопасность. Инженерная защита окружающей среды</t>
  </si>
  <si>
    <t>Министерство охраны природы РС(Я)</t>
  </si>
  <si>
    <t>220700.62</t>
  </si>
  <si>
    <t>Автоматизация технологических процессов и производств в машиностроении</t>
  </si>
  <si>
    <t>120000</t>
  </si>
  <si>
    <t>Геодезия и землеустройство</t>
  </si>
  <si>
    <t>120700.62</t>
  </si>
  <si>
    <t>Землеустройство и кадастры</t>
  </si>
  <si>
    <t>Министерство имущества и земельных отношений РС(Я)</t>
  </si>
  <si>
    <t>Министерство ЖКХ и энергетики РС(Я)-1, Министерство экономики и промышленной политики РС(Я)-1</t>
  </si>
  <si>
    <t>Морской государственный университет имени адмирала Г.И. Невельского</t>
  </si>
  <si>
    <t xml:space="preserve">Судовождение (на морских путях) </t>
  </si>
  <si>
    <t>1 Математика
2 Физика 
3 Русский язык</t>
  </si>
  <si>
    <t>Дальневосточный государственный университет путей сообщения</t>
  </si>
  <si>
    <t>1 Математика 
2 Физика
3 Русский язык</t>
  </si>
  <si>
    <t>210701.62</t>
  </si>
  <si>
    <t>Инфокоммуникационные технологии и системы связи: Сети мобильной связи</t>
  </si>
  <si>
    <t>090303.65</t>
  </si>
  <si>
    <t>190205.65</t>
  </si>
  <si>
    <t>Наземные транспортно-технологические средства. Подъемно-транспортные, строительные, дорожные машины и оборудование</t>
  </si>
  <si>
    <t>190301.65</t>
  </si>
  <si>
    <t>190302.65</t>
  </si>
  <si>
    <t>Системы обеспечения движения поездов. Телекоммуникационные системы и сети железнодорожного транспорта</t>
  </si>
  <si>
    <t>Системы обеспечения движения поездов. Электроснабжение железных дорог</t>
  </si>
  <si>
    <t>Эксплуатация железных дорог. Магистральный транспорт</t>
  </si>
  <si>
    <t>Эксплуатация железных дорог. Пассажирский комплекс железнодорожного транспорта</t>
  </si>
  <si>
    <t>Эксплуатация железных дорог. Транспортный бизнес и логистика</t>
  </si>
  <si>
    <t>190402.65</t>
  </si>
  <si>
    <t xml:space="preserve">Системы обеспечения движения поездов. Автоматика и телемеханика на железнодорожном транспорте                       </t>
  </si>
  <si>
    <t>270201.65</t>
  </si>
  <si>
    <t>Дальневосточный государственный медицинский университет</t>
  </si>
  <si>
    <t>Тихоокеанский государственный университет</t>
  </si>
  <si>
    <t>Строительство. Городское строительство и хозяйство</t>
  </si>
  <si>
    <t>Эксплуатация транспортно-технологических машин и комплексов. Автомобили и автомобильное хозяйство</t>
  </si>
  <si>
    <t>Ульяновское высшее авиационное училище гражданской авиации</t>
  </si>
  <si>
    <t>162001.65</t>
  </si>
  <si>
    <t>Эксплуатация воздушных судов и организация воздушного движения, специализация.Организация использования воздушного транспорта</t>
  </si>
  <si>
    <t>1 Математика
2 Физика
3 Русский язык
 ФП, ВЛЭК, ПО</t>
  </si>
  <si>
    <t>Аэронавигация. Летная эксплуатация гражданских воздушных судов</t>
  </si>
  <si>
    <t>Итого по программам СПО</t>
  </si>
  <si>
    <t>Хабаровский техникум железнодорожного транспорта - факультет СПО ДВГУПС</t>
  </si>
  <si>
    <t>140212.51</t>
  </si>
  <si>
    <t>Электроснабжение (железнодорожный транспорт)</t>
  </si>
  <si>
    <t>По аттестатам</t>
  </si>
  <si>
    <t>190304.51</t>
  </si>
  <si>
    <t>Техническая эксплуатация подвижного состава ж.д. (Локомотивы)</t>
  </si>
  <si>
    <t>Техническая эксплуатация подвижного состава ж.д. (Вагоны)</t>
  </si>
  <si>
    <t>190701.51</t>
  </si>
  <si>
    <t>Организация перевозок и управление на транспорте (ж.д.)</t>
  </si>
  <si>
    <t>270835.51</t>
  </si>
  <si>
    <t>Строительство железных дорог, путь и путевое хозяйство</t>
  </si>
  <si>
    <t>210402.51</t>
  </si>
  <si>
    <t>Автоматика и телемеханика на железнодорожном транспорте</t>
  </si>
  <si>
    <t>190402.51</t>
  </si>
  <si>
    <t>Телекоммуникации (средства связи с подвижными объектами)</t>
  </si>
  <si>
    <t>Приморский институт железнодорожного транспорта (филиал ДВГУПС), по программам СПО</t>
  </si>
  <si>
    <t>Омский летно-технический колледж гражданской авиации им. А.В. Ляпидевского (филиал УВАУГА)</t>
  </si>
  <si>
    <t>Техническая эксплуатация транспортного радиоэлектронного оборудования воздушных судов</t>
  </si>
  <si>
    <t>Техническая эксплуатация электрифицированных и пилотажно-навигационных комплексов</t>
  </si>
  <si>
    <t>Техническая эксплуатация летательных аппаратов и двигателей</t>
  </si>
  <si>
    <t>Летная эксплуатация летательных аппаратов</t>
  </si>
  <si>
    <t>Иркутский гидрометеорологический техникум</t>
  </si>
  <si>
    <t>280403</t>
  </si>
  <si>
    <t>Метеорология</t>
  </si>
  <si>
    <t>1. Математика
2. Физика 
3. Руский язык</t>
  </si>
  <si>
    <t>280401</t>
  </si>
  <si>
    <t>Гидрология</t>
  </si>
  <si>
    <t xml:space="preserve">210422 </t>
  </si>
  <si>
    <t>Радиотехнические информационные системы (Эксплуатация радиотехнических метеорологических систем) Метеорологические приборы и наблюдения</t>
  </si>
  <si>
    <t xml:space="preserve">Курский музыкальный колледж-интернат слепых </t>
  </si>
  <si>
    <t>073101</t>
  </si>
  <si>
    <t>Инструментальное исполнительство (по видам инструментов). Музыкальное отделение</t>
  </si>
  <si>
    <t>Министерство труда и социального развития РС(Я)</t>
  </si>
  <si>
    <t xml:space="preserve">Красноярский авиационно-технический колледж гражданской авиации </t>
  </si>
  <si>
    <t>1. Математика 
2. Физика 
3. Руский язык</t>
  </si>
  <si>
    <t>Управление движением воздушного транспорта</t>
  </si>
  <si>
    <t>Обслуживание летательных аппаратов горюче-смазочными материалами</t>
  </si>
  <si>
    <t>190701</t>
  </si>
  <si>
    <t>Организация перевозок и управление на транспорте (воздушном транспорте)</t>
  </si>
  <si>
    <t>Новосибирский государственный технический университет Институт социальной реаблитации</t>
  </si>
  <si>
    <t xml:space="preserve">072601.52 </t>
  </si>
  <si>
    <t>Декоративно-прикладное искусство и народные промыслы. Профиль: Художественное проектирование декоративных аксессуаров</t>
  </si>
  <si>
    <t>по результатам вступительных испытаний по рисунку;</t>
  </si>
  <si>
    <t>ПРОЕКТ ВОЗМОЖНЫ ИЗМЕНЕНИЯ !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</si>
</sst>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17" applyFont="1" applyFill="1" applyBorder="1" applyAlignment="1">
      <alignment vertical="top" wrapText="1"/>
      <protection/>
    </xf>
    <xf numFmtId="0" fontId="4" fillId="2" borderId="1" xfId="0" applyFont="1" applyFill="1" applyBorder="1" applyAlignment="1">
      <alignment vertical="top" wrapText="1"/>
    </xf>
    <xf numFmtId="0" fontId="2" fillId="2" borderId="1" xfId="17" applyFont="1" applyFill="1" applyBorder="1" applyAlignment="1">
      <alignment vertical="top" wrapText="1"/>
      <protection/>
    </xf>
    <xf numFmtId="0" fontId="2" fillId="0" borderId="1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1" xfId="17" applyFont="1" applyFill="1" applyBorder="1" applyAlignment="1">
      <alignment horizontal="left" vertical="top" wrapText="1"/>
      <protection/>
    </xf>
    <xf numFmtId="0" fontId="4" fillId="3" borderId="1" xfId="17" applyFont="1" applyFill="1" applyBorder="1" applyAlignment="1">
      <alignment horizontal="left" vertical="top" wrapText="1"/>
      <protection/>
    </xf>
    <xf numFmtId="49" fontId="3" fillId="3" borderId="1" xfId="17" applyNumberFormat="1" applyFont="1" applyFill="1" applyBorder="1" applyAlignment="1">
      <alignment horizontal="left" vertical="top" wrapText="1"/>
      <protection/>
    </xf>
    <xf numFmtId="0" fontId="3" fillId="3" borderId="1" xfId="17" applyFont="1" applyFill="1" applyBorder="1" applyAlignment="1">
      <alignment horizontal="left" vertical="top" wrapText="1"/>
      <protection/>
    </xf>
    <xf numFmtId="0" fontId="3" fillId="3" borderId="1" xfId="17" applyFont="1" applyFill="1" applyBorder="1" applyAlignment="1">
      <alignment horizontal="center" vertical="top" wrapText="1"/>
      <protection/>
    </xf>
    <xf numFmtId="0" fontId="3" fillId="3" borderId="1" xfId="17" applyFont="1" applyFill="1" applyBorder="1" applyAlignment="1">
      <alignment vertical="top" wrapText="1"/>
      <protection/>
    </xf>
    <xf numFmtId="0" fontId="1" fillId="3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49" fontId="4" fillId="2" borderId="1" xfId="17" applyNumberFormat="1" applyFont="1" applyFill="1" applyBorder="1" applyAlignment="1">
      <alignment horizontal="left" vertical="top" wrapText="1"/>
      <protection/>
    </xf>
    <xf numFmtId="0" fontId="4" fillId="2" borderId="1" xfId="17" applyFont="1" applyFill="1" applyBorder="1" applyAlignment="1">
      <alignment horizontal="left" vertical="top" wrapText="1"/>
      <protection/>
    </xf>
    <xf numFmtId="0" fontId="4" fillId="2" borderId="1" xfId="17" applyFont="1" applyFill="1" applyBorder="1" applyAlignment="1">
      <alignment horizontal="center" vertical="top" wrapText="1"/>
      <protection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4" fillId="2" borderId="1" xfId="17" applyNumberFormat="1" applyFont="1" applyFill="1" applyBorder="1" applyAlignment="1">
      <alignment horizontal="left" vertical="top" wrapText="1"/>
      <protection/>
    </xf>
    <xf numFmtId="49" fontId="4" fillId="3" borderId="1" xfId="17" applyNumberFormat="1" applyFont="1" applyFill="1" applyBorder="1" applyAlignment="1">
      <alignment horizontal="left" vertical="top" wrapText="1"/>
      <protection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49" fontId="4" fillId="2" borderId="1" xfId="17" applyNumberFormat="1" applyFont="1" applyFill="1" applyBorder="1" applyAlignment="1">
      <alignment vertical="top" wrapText="1"/>
      <protection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 wrapText="1"/>
    </xf>
    <xf numFmtId="49" fontId="4" fillId="0" borderId="1" xfId="17" applyNumberFormat="1" applyFont="1" applyFill="1" applyBorder="1" applyAlignment="1">
      <alignment vertical="top" wrapText="1"/>
      <protection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 shrinkToFit="1"/>
    </xf>
    <xf numFmtId="0" fontId="3" fillId="3" borderId="1" xfId="0" applyNumberFormat="1" applyFont="1" applyFill="1" applyBorder="1" applyAlignment="1">
      <alignment horizontal="center" vertical="top" wrapText="1" shrinkToFit="1"/>
    </xf>
    <xf numFmtId="0" fontId="2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2" fillId="2" borderId="4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4" fillId="2" borderId="1" xfId="18" applyNumberFormat="1" applyFont="1" applyFill="1" applyBorder="1" applyAlignment="1">
      <alignment horizontal="left" vertical="top" wrapText="1"/>
      <protection/>
    </xf>
    <xf numFmtId="49" fontId="4" fillId="3" borderId="1" xfId="18" applyNumberFormat="1" applyFont="1" applyFill="1" applyBorder="1" applyAlignment="1">
      <alignment horizontal="left" vertical="top" wrapText="1"/>
      <protection/>
    </xf>
    <xf numFmtId="49" fontId="3" fillId="3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49" fontId="2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left" vertical="top" wrapText="1"/>
    </xf>
  </cellXfs>
  <cellStyles count="8">
    <cellStyle name="Normal" xfId="0"/>
    <cellStyle name="Currency" xfId="15"/>
    <cellStyle name="Currency [0]" xfId="16"/>
    <cellStyle name="Обычный 2" xfId="17"/>
    <cellStyle name="Обычный_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L327"/>
  <sheetViews>
    <sheetView tabSelected="1" workbookViewId="0" topLeftCell="A1">
      <selection activeCell="D5" sqref="C5:D5"/>
    </sheetView>
  </sheetViews>
  <sheetFormatPr defaultColWidth="9.00390625" defaultRowHeight="12.75"/>
  <cols>
    <col min="1" max="1" width="3.875" style="157" customWidth="1"/>
    <col min="2" max="2" width="18.375" style="10" customWidth="1"/>
    <col min="3" max="3" width="7.25390625" style="3" customWidth="1"/>
    <col min="4" max="4" width="33.125" style="10" customWidth="1"/>
    <col min="5" max="5" width="10.00390625" style="158" customWidth="1"/>
    <col min="6" max="6" width="49.75390625" style="10" customWidth="1"/>
    <col min="7" max="7" width="9.75390625" style="157" bestFit="1" customWidth="1"/>
    <col min="8" max="8" width="15.25390625" style="157" customWidth="1"/>
    <col min="9" max="9" width="46.125" style="10" customWidth="1"/>
    <col min="10" max="10" width="26.875" style="99" customWidth="1"/>
    <col min="11" max="16384" width="9.125" style="10" customWidth="1"/>
  </cols>
  <sheetData>
    <row r="1" spans="2:6" ht="19.5" customHeight="1">
      <c r="B1" s="159" t="s">
        <v>511</v>
      </c>
      <c r="C1" s="159"/>
      <c r="D1" s="159"/>
      <c r="E1" s="159"/>
      <c r="F1" s="159"/>
    </row>
    <row r="3" spans="1:10" s="3" customFormat="1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2"/>
    </row>
    <row r="4" spans="1:10" s="3" customFormat="1" ht="12.75">
      <c r="A4" s="4" t="s">
        <v>1</v>
      </c>
      <c r="B4" s="4"/>
      <c r="C4" s="4"/>
      <c r="D4" s="4"/>
      <c r="E4" s="4"/>
      <c r="F4" s="4"/>
      <c r="G4" s="4"/>
      <c r="H4" s="4"/>
      <c r="I4" s="4"/>
      <c r="J4" s="2"/>
    </row>
    <row r="5" spans="1:10" ht="63.75">
      <c r="A5" s="5" t="s">
        <v>2</v>
      </c>
      <c r="B5" s="5" t="s">
        <v>3</v>
      </c>
      <c r="C5" s="5"/>
      <c r="D5" s="5"/>
      <c r="E5" s="6" t="s">
        <v>4</v>
      </c>
      <c r="F5" s="5" t="s">
        <v>5</v>
      </c>
      <c r="G5" s="7" t="s">
        <v>6</v>
      </c>
      <c r="H5" s="8" t="s">
        <v>7</v>
      </c>
      <c r="I5" s="5" t="s">
        <v>8</v>
      </c>
      <c r="J5" s="9" t="s">
        <v>9</v>
      </c>
    </row>
    <row r="6" spans="1:10" ht="12.75">
      <c r="A6" s="11"/>
      <c r="B6" s="11"/>
      <c r="C6" s="11"/>
      <c r="D6" s="11"/>
      <c r="E6" s="12"/>
      <c r="F6" s="13" t="s">
        <v>10</v>
      </c>
      <c r="G6" s="14">
        <f>G9+G16+G293+15+37</f>
        <v>809</v>
      </c>
      <c r="H6" s="14"/>
      <c r="I6" s="5"/>
      <c r="J6" s="15"/>
    </row>
    <row r="7" spans="1:10" ht="12.75">
      <c r="A7" s="11"/>
      <c r="B7" s="11"/>
      <c r="C7" s="11"/>
      <c r="D7" s="11"/>
      <c r="E7" s="12"/>
      <c r="F7" s="16" t="s">
        <v>11</v>
      </c>
      <c r="G7" s="17">
        <v>15</v>
      </c>
      <c r="H7" s="17"/>
      <c r="I7" s="5"/>
      <c r="J7" s="15"/>
    </row>
    <row r="8" spans="1:10" ht="12.75">
      <c r="A8" s="11"/>
      <c r="B8" s="11"/>
      <c r="C8" s="11"/>
      <c r="D8" s="11"/>
      <c r="E8" s="12"/>
      <c r="F8" s="16" t="s">
        <v>12</v>
      </c>
      <c r="G8" s="17">
        <v>37</v>
      </c>
      <c r="H8" s="17"/>
      <c r="I8" s="5"/>
      <c r="J8" s="15"/>
    </row>
    <row r="9" spans="1:10" ht="12.75">
      <c r="A9" s="11"/>
      <c r="B9" s="11"/>
      <c r="C9" s="11"/>
      <c r="D9" s="11"/>
      <c r="E9" s="12"/>
      <c r="F9" s="18" t="s">
        <v>10</v>
      </c>
      <c r="G9" s="7">
        <f>SUM(G10:G14)</f>
        <v>85</v>
      </c>
      <c r="H9" s="7"/>
      <c r="I9" s="5"/>
      <c r="J9" s="15"/>
    </row>
    <row r="10" spans="1:10" ht="25.5">
      <c r="A10" s="11"/>
      <c r="B10" s="11"/>
      <c r="C10" s="11"/>
      <c r="D10" s="11"/>
      <c r="E10" s="12"/>
      <c r="F10" s="19" t="s">
        <v>13</v>
      </c>
      <c r="G10" s="17">
        <v>30</v>
      </c>
      <c r="H10" s="17"/>
      <c r="I10" s="20" t="s">
        <v>14</v>
      </c>
      <c r="J10" s="15"/>
    </row>
    <row r="11" spans="1:10" ht="25.5">
      <c r="A11" s="11"/>
      <c r="B11" s="11"/>
      <c r="C11" s="11"/>
      <c r="D11" s="11"/>
      <c r="E11" s="12"/>
      <c r="F11" s="19"/>
      <c r="G11" s="17">
        <v>15</v>
      </c>
      <c r="H11" s="17"/>
      <c r="I11" s="21" t="s">
        <v>15</v>
      </c>
      <c r="J11" s="15"/>
    </row>
    <row r="12" spans="1:10" ht="25.5">
      <c r="A12" s="11"/>
      <c r="B12" s="11"/>
      <c r="C12" s="11"/>
      <c r="D12" s="11"/>
      <c r="E12" s="12"/>
      <c r="F12" s="19"/>
      <c r="G12" s="17">
        <v>20</v>
      </c>
      <c r="H12" s="17"/>
      <c r="I12" s="22" t="s">
        <v>16</v>
      </c>
      <c r="J12" s="15"/>
    </row>
    <row r="13" spans="1:10" ht="25.5">
      <c r="A13" s="11"/>
      <c r="B13" s="11"/>
      <c r="C13" s="11"/>
      <c r="D13" s="11"/>
      <c r="E13" s="12"/>
      <c r="F13" s="19"/>
      <c r="G13" s="17">
        <v>5</v>
      </c>
      <c r="H13" s="17"/>
      <c r="I13" s="22" t="s">
        <v>17</v>
      </c>
      <c r="J13" s="15"/>
    </row>
    <row r="14" spans="1:10" ht="25.5">
      <c r="A14" s="11"/>
      <c r="B14" s="11"/>
      <c r="C14" s="11"/>
      <c r="D14" s="11"/>
      <c r="E14" s="12"/>
      <c r="F14" s="23"/>
      <c r="G14" s="17">
        <v>15</v>
      </c>
      <c r="H14" s="17"/>
      <c r="I14" s="22" t="s">
        <v>18</v>
      </c>
      <c r="J14" s="15"/>
    </row>
    <row r="15" spans="1:10" ht="12.75">
      <c r="A15" s="11"/>
      <c r="B15" s="11"/>
      <c r="C15" s="11"/>
      <c r="D15" s="11"/>
      <c r="E15" s="12"/>
      <c r="F15" s="16"/>
      <c r="G15" s="17"/>
      <c r="H15" s="17"/>
      <c r="I15" s="22"/>
      <c r="J15" s="15"/>
    </row>
    <row r="16" spans="1:10" s="26" customFormat="1" ht="12.75">
      <c r="A16" s="7"/>
      <c r="B16" s="18"/>
      <c r="C16" s="18"/>
      <c r="D16" s="18"/>
      <c r="E16" s="24"/>
      <c r="F16" s="13" t="s">
        <v>19</v>
      </c>
      <c r="G16" s="14">
        <f>G18+G24+G27+G32+G39+G44+G51+G54+G59+G62+G64+G67+G68+G71+G74+G76+G78+G80+G86+G92+G99+G101+G104+G107+G111+G116+G118+G123+G130+G134+G139+G141+G148+G157+G162+G164+G168+G174+G183+G189+G198+G205+G209+G211+G217+G221+G231+G238+G240+G242+G244+G248+G250+G254+G258+G264+G266+G282+G285+G290</f>
        <v>565</v>
      </c>
      <c r="H16" s="14">
        <f>H18+H24+H27+H32+H39+H44+H51+H54+H59+H62+H64+H68+H71+H74+H76+H78+H80+H86+H92+H99+H101+H104+H107+H111+H116+H118+H123+H130+H134+H139+H141+H148+H157+H162+H164+H168+H174+H183+H189+H198+H205+H209+H211+H217+H221+H231+H238+H240+H242+H244+H248+H250+H254+H258+H264+H266+H282+H285+H290</f>
        <v>295</v>
      </c>
      <c r="I16" s="5"/>
      <c r="J16" s="25"/>
    </row>
    <row r="17" spans="1:10" s="26" customFormat="1" ht="12.75">
      <c r="A17" s="7"/>
      <c r="B17" s="18"/>
      <c r="C17" s="18"/>
      <c r="D17" s="18"/>
      <c r="E17" s="24"/>
      <c r="F17" s="13"/>
      <c r="G17" s="14"/>
      <c r="H17" s="14"/>
      <c r="I17" s="5"/>
      <c r="J17" s="27"/>
    </row>
    <row r="18" spans="1:168" s="37" customFormat="1" ht="12.75">
      <c r="A18" s="28">
        <v>1</v>
      </c>
      <c r="B18" s="29" t="s">
        <v>20</v>
      </c>
      <c r="C18" s="30"/>
      <c r="D18" s="30"/>
      <c r="E18" s="31"/>
      <c r="F18" s="32" t="s">
        <v>21</v>
      </c>
      <c r="G18" s="33">
        <f>SUM(G19:G23)</f>
        <v>10</v>
      </c>
      <c r="H18" s="33"/>
      <c r="I18" s="34"/>
      <c r="J18" s="3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</row>
    <row r="19" spans="1:10" s="42" customFormat="1" ht="12.75" customHeight="1">
      <c r="A19" s="28"/>
      <c r="B19" s="29"/>
      <c r="C19" s="38">
        <v>230000</v>
      </c>
      <c r="D19" s="39" t="s">
        <v>22</v>
      </c>
      <c r="E19" s="38" t="s">
        <v>23</v>
      </c>
      <c r="F19" s="39" t="s">
        <v>24</v>
      </c>
      <c r="G19" s="40">
        <v>2</v>
      </c>
      <c r="H19" s="40"/>
      <c r="I19" s="20" t="s">
        <v>14</v>
      </c>
      <c r="J19" s="41" t="s">
        <v>25</v>
      </c>
    </row>
    <row r="20" spans="1:10" s="42" customFormat="1" ht="25.5">
      <c r="A20" s="28"/>
      <c r="B20" s="29"/>
      <c r="C20" s="43" t="s">
        <v>26</v>
      </c>
      <c r="D20" s="44" t="s">
        <v>27</v>
      </c>
      <c r="E20" s="38" t="s">
        <v>28</v>
      </c>
      <c r="F20" s="39" t="s">
        <v>29</v>
      </c>
      <c r="G20" s="40">
        <v>2</v>
      </c>
      <c r="H20" s="40"/>
      <c r="I20" s="20" t="s">
        <v>14</v>
      </c>
      <c r="J20" s="41"/>
    </row>
    <row r="21" spans="1:10" s="42" customFormat="1" ht="25.5">
      <c r="A21" s="28"/>
      <c r="B21" s="29"/>
      <c r="C21" s="43" t="s">
        <v>26</v>
      </c>
      <c r="D21" s="44" t="s">
        <v>27</v>
      </c>
      <c r="E21" s="38" t="s">
        <v>30</v>
      </c>
      <c r="F21" s="45" t="s">
        <v>31</v>
      </c>
      <c r="G21" s="40">
        <v>3</v>
      </c>
      <c r="H21" s="40"/>
      <c r="I21" s="20" t="s">
        <v>14</v>
      </c>
      <c r="J21" s="41"/>
    </row>
    <row r="22" spans="1:10" s="42" customFormat="1" ht="25.5">
      <c r="A22" s="28"/>
      <c r="B22" s="29"/>
      <c r="C22" s="46">
        <v>220000</v>
      </c>
      <c r="D22" s="44" t="s">
        <v>32</v>
      </c>
      <c r="E22" s="47" t="s">
        <v>33</v>
      </c>
      <c r="F22" s="16" t="s">
        <v>34</v>
      </c>
      <c r="G22" s="48">
        <v>2</v>
      </c>
      <c r="H22" s="48"/>
      <c r="I22" s="49" t="s">
        <v>35</v>
      </c>
      <c r="J22" s="41"/>
    </row>
    <row r="23" spans="1:10" s="42" customFormat="1" ht="25.5">
      <c r="A23" s="28"/>
      <c r="B23" s="29"/>
      <c r="C23" s="43" t="s">
        <v>36</v>
      </c>
      <c r="D23" s="44" t="s">
        <v>37</v>
      </c>
      <c r="E23" s="38" t="s">
        <v>38</v>
      </c>
      <c r="F23" s="39" t="s">
        <v>39</v>
      </c>
      <c r="G23" s="40">
        <v>1</v>
      </c>
      <c r="H23" s="40"/>
      <c r="I23" s="20" t="s">
        <v>14</v>
      </c>
      <c r="J23" s="41"/>
    </row>
    <row r="24" spans="1:168" s="37" customFormat="1" ht="12.75">
      <c r="A24" s="28">
        <v>2</v>
      </c>
      <c r="B24" s="29" t="s">
        <v>40</v>
      </c>
      <c r="C24" s="30"/>
      <c r="D24" s="30"/>
      <c r="E24" s="31"/>
      <c r="F24" s="32" t="s">
        <v>21</v>
      </c>
      <c r="G24" s="33">
        <f>SUM(G25:G26)</f>
        <v>3</v>
      </c>
      <c r="H24" s="33"/>
      <c r="I24" s="34"/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</row>
    <row r="25" spans="1:10" s="42" customFormat="1" ht="38.25">
      <c r="A25" s="28"/>
      <c r="B25" s="29"/>
      <c r="C25" s="43" t="s">
        <v>41</v>
      </c>
      <c r="D25" s="44" t="s">
        <v>42</v>
      </c>
      <c r="E25" s="38" t="s">
        <v>43</v>
      </c>
      <c r="F25" s="39" t="s">
        <v>44</v>
      </c>
      <c r="G25" s="40">
        <v>1</v>
      </c>
      <c r="H25" s="40"/>
      <c r="I25" s="20" t="s">
        <v>17</v>
      </c>
      <c r="J25" s="41" t="s">
        <v>25</v>
      </c>
    </row>
    <row r="26" spans="1:10" s="42" customFormat="1" ht="25.5">
      <c r="A26" s="28"/>
      <c r="B26" s="29"/>
      <c r="C26" s="43" t="s">
        <v>45</v>
      </c>
      <c r="D26" s="44" t="s">
        <v>46</v>
      </c>
      <c r="E26" s="50" t="s">
        <v>47</v>
      </c>
      <c r="F26" s="50" t="s">
        <v>48</v>
      </c>
      <c r="G26" s="40">
        <v>2</v>
      </c>
      <c r="H26" s="40"/>
      <c r="I26" s="20" t="s">
        <v>17</v>
      </c>
      <c r="J26" s="41"/>
    </row>
    <row r="27" spans="1:168" s="37" customFormat="1" ht="12.75">
      <c r="A27" s="28">
        <v>3</v>
      </c>
      <c r="B27" s="51" t="s">
        <v>49</v>
      </c>
      <c r="C27" s="52"/>
      <c r="D27" s="52"/>
      <c r="E27" s="53"/>
      <c r="F27" s="54" t="s">
        <v>21</v>
      </c>
      <c r="G27" s="55">
        <f>SUM(G28:G31)</f>
        <v>7</v>
      </c>
      <c r="H27" s="55">
        <f>SUM(H28:H31)</f>
        <v>7</v>
      </c>
      <c r="I27" s="54"/>
      <c r="J27" s="3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</row>
    <row r="28" spans="1:10" s="42" customFormat="1" ht="25.5">
      <c r="A28" s="28"/>
      <c r="B28" s="51"/>
      <c r="C28" s="56" t="s">
        <v>50</v>
      </c>
      <c r="D28" s="56" t="s">
        <v>51</v>
      </c>
      <c r="E28" s="57" t="s">
        <v>52</v>
      </c>
      <c r="F28" s="58" t="s">
        <v>53</v>
      </c>
      <c r="G28" s="59">
        <v>3</v>
      </c>
      <c r="H28" s="59">
        <v>3</v>
      </c>
      <c r="I28" s="58" t="s">
        <v>17</v>
      </c>
      <c r="J28" s="41" t="s">
        <v>54</v>
      </c>
    </row>
    <row r="29" spans="1:10" s="42" customFormat="1" ht="25.5">
      <c r="A29" s="28"/>
      <c r="B29" s="51"/>
      <c r="C29" s="56" t="s">
        <v>55</v>
      </c>
      <c r="D29" s="56" t="s">
        <v>56</v>
      </c>
      <c r="E29" s="60" t="s">
        <v>57</v>
      </c>
      <c r="F29" s="58" t="s">
        <v>58</v>
      </c>
      <c r="G29" s="59">
        <v>1</v>
      </c>
      <c r="H29" s="59">
        <v>1</v>
      </c>
      <c r="I29" s="58" t="s">
        <v>17</v>
      </c>
      <c r="J29" s="41"/>
    </row>
    <row r="30" spans="1:10" s="42" customFormat="1" ht="39.75" customHeight="1">
      <c r="A30" s="28"/>
      <c r="B30" s="51"/>
      <c r="C30" s="56" t="s">
        <v>50</v>
      </c>
      <c r="D30" s="56" t="s">
        <v>51</v>
      </c>
      <c r="E30" s="60" t="s">
        <v>59</v>
      </c>
      <c r="F30" s="58" t="s">
        <v>60</v>
      </c>
      <c r="G30" s="59">
        <v>1</v>
      </c>
      <c r="H30" s="59">
        <v>1</v>
      </c>
      <c r="I30" s="58" t="s">
        <v>17</v>
      </c>
      <c r="J30" s="25" t="s">
        <v>61</v>
      </c>
    </row>
    <row r="31" spans="1:10" s="42" customFormat="1" ht="38.25">
      <c r="A31" s="28"/>
      <c r="B31" s="51"/>
      <c r="C31" s="56" t="s">
        <v>50</v>
      </c>
      <c r="D31" s="56" t="s">
        <v>51</v>
      </c>
      <c r="E31" s="60" t="s">
        <v>62</v>
      </c>
      <c r="F31" s="58" t="s">
        <v>63</v>
      </c>
      <c r="G31" s="59">
        <v>2</v>
      </c>
      <c r="H31" s="59">
        <v>2</v>
      </c>
      <c r="I31" s="58" t="s">
        <v>17</v>
      </c>
      <c r="J31" s="25" t="s">
        <v>54</v>
      </c>
    </row>
    <row r="32" spans="1:168" s="37" customFormat="1" ht="12.75">
      <c r="A32" s="28">
        <v>4</v>
      </c>
      <c r="B32" s="51" t="s">
        <v>64</v>
      </c>
      <c r="C32" s="52"/>
      <c r="D32" s="52"/>
      <c r="E32" s="53"/>
      <c r="F32" s="54" t="s">
        <v>21</v>
      </c>
      <c r="G32" s="55">
        <f>SUM(G33:G38)</f>
        <v>17</v>
      </c>
      <c r="H32" s="55">
        <f>H33+H34+H35+H36+H37+H38</f>
        <v>17</v>
      </c>
      <c r="I32" s="61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</row>
    <row r="33" spans="1:10" s="42" customFormat="1" ht="25.5" customHeight="1">
      <c r="A33" s="28"/>
      <c r="B33" s="51"/>
      <c r="C33" s="62" t="s">
        <v>65</v>
      </c>
      <c r="D33" s="49" t="s">
        <v>66</v>
      </c>
      <c r="E33" s="57" t="s">
        <v>67</v>
      </c>
      <c r="F33" s="58" t="s">
        <v>68</v>
      </c>
      <c r="G33" s="59">
        <v>4</v>
      </c>
      <c r="H33" s="59">
        <v>4</v>
      </c>
      <c r="I33" s="58" t="s">
        <v>14</v>
      </c>
      <c r="J33" s="41" t="s">
        <v>69</v>
      </c>
    </row>
    <row r="34" spans="1:10" s="42" customFormat="1" ht="25.5">
      <c r="A34" s="28"/>
      <c r="B34" s="51"/>
      <c r="C34" s="62" t="s">
        <v>65</v>
      </c>
      <c r="D34" s="49" t="s">
        <v>66</v>
      </c>
      <c r="E34" s="57" t="s">
        <v>67</v>
      </c>
      <c r="F34" s="58" t="s">
        <v>70</v>
      </c>
      <c r="G34" s="59">
        <v>4</v>
      </c>
      <c r="H34" s="59">
        <v>4</v>
      </c>
      <c r="I34" s="58" t="s">
        <v>14</v>
      </c>
      <c r="J34" s="41"/>
    </row>
    <row r="35" spans="1:10" s="42" customFormat="1" ht="25.5">
      <c r="A35" s="28"/>
      <c r="B35" s="51"/>
      <c r="C35" s="62" t="s">
        <v>65</v>
      </c>
      <c r="D35" s="49" t="s">
        <v>66</v>
      </c>
      <c r="E35" s="57" t="s">
        <v>67</v>
      </c>
      <c r="F35" s="58" t="s">
        <v>71</v>
      </c>
      <c r="G35" s="59">
        <v>2</v>
      </c>
      <c r="H35" s="59">
        <v>2</v>
      </c>
      <c r="I35" s="58" t="s">
        <v>14</v>
      </c>
      <c r="J35" s="41"/>
    </row>
    <row r="36" spans="1:10" s="42" customFormat="1" ht="25.5">
      <c r="A36" s="28"/>
      <c r="B36" s="51"/>
      <c r="C36" s="62" t="s">
        <v>65</v>
      </c>
      <c r="D36" s="49" t="s">
        <v>66</v>
      </c>
      <c r="E36" s="57" t="s">
        <v>67</v>
      </c>
      <c r="F36" s="58" t="s">
        <v>72</v>
      </c>
      <c r="G36" s="59">
        <v>2</v>
      </c>
      <c r="H36" s="59">
        <v>2</v>
      </c>
      <c r="I36" s="58" t="s">
        <v>14</v>
      </c>
      <c r="J36" s="41"/>
    </row>
    <row r="37" spans="1:10" s="42" customFormat="1" ht="25.5">
      <c r="A37" s="28"/>
      <c r="B37" s="51"/>
      <c r="C37" s="62" t="s">
        <v>65</v>
      </c>
      <c r="D37" s="49" t="s">
        <v>66</v>
      </c>
      <c r="E37" s="57" t="s">
        <v>67</v>
      </c>
      <c r="F37" s="58" t="s">
        <v>73</v>
      </c>
      <c r="G37" s="59">
        <v>1</v>
      </c>
      <c r="H37" s="59">
        <v>1</v>
      </c>
      <c r="I37" s="58" t="s">
        <v>14</v>
      </c>
      <c r="J37" s="41"/>
    </row>
    <row r="38" spans="1:10" s="42" customFormat="1" ht="25.5">
      <c r="A38" s="28"/>
      <c r="B38" s="51"/>
      <c r="C38" s="62" t="s">
        <v>65</v>
      </c>
      <c r="D38" s="49" t="s">
        <v>66</v>
      </c>
      <c r="E38" s="57" t="s">
        <v>67</v>
      </c>
      <c r="F38" s="58" t="s">
        <v>74</v>
      </c>
      <c r="G38" s="59">
        <v>4</v>
      </c>
      <c r="H38" s="59">
        <v>4</v>
      </c>
      <c r="I38" s="58" t="s">
        <v>14</v>
      </c>
      <c r="J38" s="41"/>
    </row>
    <row r="39" spans="1:168" s="37" customFormat="1" ht="12.75">
      <c r="A39" s="28">
        <v>5</v>
      </c>
      <c r="B39" s="51" t="s">
        <v>75</v>
      </c>
      <c r="C39" s="52"/>
      <c r="D39" s="52"/>
      <c r="E39" s="53"/>
      <c r="F39" s="54" t="s">
        <v>21</v>
      </c>
      <c r="G39" s="55">
        <f>SUM(G40:G43)</f>
        <v>5</v>
      </c>
      <c r="H39" s="55">
        <f>SUM(H40:H43)</f>
        <v>5</v>
      </c>
      <c r="I39" s="54"/>
      <c r="J39" s="35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</row>
    <row r="40" spans="1:10" s="42" customFormat="1" ht="25.5" customHeight="1">
      <c r="A40" s="28"/>
      <c r="B40" s="51"/>
      <c r="C40" s="56" t="s">
        <v>50</v>
      </c>
      <c r="D40" s="56" t="s">
        <v>51</v>
      </c>
      <c r="E40" s="57">
        <v>110302</v>
      </c>
      <c r="F40" s="58" t="s">
        <v>76</v>
      </c>
      <c r="G40" s="59">
        <v>1</v>
      </c>
      <c r="H40" s="59">
        <v>1</v>
      </c>
      <c r="I40" s="20" t="s">
        <v>17</v>
      </c>
      <c r="J40" s="41" t="s">
        <v>69</v>
      </c>
    </row>
    <row r="41" spans="1:10" s="42" customFormat="1" ht="25.5">
      <c r="A41" s="28"/>
      <c r="B41" s="51"/>
      <c r="C41" s="56" t="s">
        <v>50</v>
      </c>
      <c r="D41" s="56" t="s">
        <v>51</v>
      </c>
      <c r="E41" s="57">
        <v>110304</v>
      </c>
      <c r="F41" s="58" t="s">
        <v>77</v>
      </c>
      <c r="G41" s="59">
        <v>1</v>
      </c>
      <c r="H41" s="59">
        <v>1</v>
      </c>
      <c r="I41" s="20" t="s">
        <v>17</v>
      </c>
      <c r="J41" s="41"/>
    </row>
    <row r="42" spans="1:10" s="42" customFormat="1" ht="25.5">
      <c r="A42" s="28"/>
      <c r="B42" s="51"/>
      <c r="C42" s="43" t="s">
        <v>36</v>
      </c>
      <c r="D42" s="44" t="s">
        <v>37</v>
      </c>
      <c r="E42" s="60" t="s">
        <v>78</v>
      </c>
      <c r="F42" s="58" t="s">
        <v>79</v>
      </c>
      <c r="G42" s="59">
        <v>1</v>
      </c>
      <c r="H42" s="59">
        <v>1</v>
      </c>
      <c r="I42" s="20" t="s">
        <v>17</v>
      </c>
      <c r="J42" s="41"/>
    </row>
    <row r="43" spans="1:10" s="42" customFormat="1" ht="25.5">
      <c r="A43" s="28"/>
      <c r="B43" s="51"/>
      <c r="C43" s="56" t="s">
        <v>50</v>
      </c>
      <c r="D43" s="56" t="s">
        <v>51</v>
      </c>
      <c r="E43" s="57" t="s">
        <v>80</v>
      </c>
      <c r="F43" s="58" t="s">
        <v>81</v>
      </c>
      <c r="G43" s="59">
        <v>2</v>
      </c>
      <c r="H43" s="59">
        <v>2</v>
      </c>
      <c r="I43" s="20" t="s">
        <v>17</v>
      </c>
      <c r="J43" s="41"/>
    </row>
    <row r="44" spans="1:168" s="37" customFormat="1" ht="12.75">
      <c r="A44" s="28">
        <v>6</v>
      </c>
      <c r="B44" s="51" t="s">
        <v>82</v>
      </c>
      <c r="C44" s="52"/>
      <c r="D44" s="52"/>
      <c r="E44" s="53"/>
      <c r="F44" s="54" t="s">
        <v>21</v>
      </c>
      <c r="G44" s="55">
        <f>SUM(G45:G50)</f>
        <v>16</v>
      </c>
      <c r="H44" s="55"/>
      <c r="I44" s="54"/>
      <c r="J44" s="35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</row>
    <row r="45" spans="1:10" s="42" customFormat="1" ht="25.5" customHeight="1">
      <c r="A45" s="28"/>
      <c r="B45" s="51"/>
      <c r="C45" s="62" t="s">
        <v>65</v>
      </c>
      <c r="D45" s="49" t="s">
        <v>66</v>
      </c>
      <c r="E45" s="57" t="s">
        <v>83</v>
      </c>
      <c r="F45" s="58" t="s">
        <v>84</v>
      </c>
      <c r="G45" s="59">
        <v>2</v>
      </c>
      <c r="H45" s="59"/>
      <c r="I45" s="58" t="s">
        <v>14</v>
      </c>
      <c r="J45" s="41" t="s">
        <v>69</v>
      </c>
    </row>
    <row r="46" spans="1:10" s="42" customFormat="1" ht="38.25">
      <c r="A46" s="28"/>
      <c r="B46" s="51"/>
      <c r="C46" s="38" t="s">
        <v>41</v>
      </c>
      <c r="D46" s="38" t="s">
        <v>42</v>
      </c>
      <c r="E46" s="57" t="s">
        <v>85</v>
      </c>
      <c r="F46" s="58" t="s">
        <v>86</v>
      </c>
      <c r="G46" s="59">
        <v>3</v>
      </c>
      <c r="H46" s="59"/>
      <c r="I46" s="58" t="s">
        <v>14</v>
      </c>
      <c r="J46" s="41"/>
    </row>
    <row r="47" spans="1:10" s="42" customFormat="1" ht="25.5">
      <c r="A47" s="28"/>
      <c r="B47" s="51"/>
      <c r="C47" s="46">
        <v>220000</v>
      </c>
      <c r="D47" s="44" t="s">
        <v>32</v>
      </c>
      <c r="E47" s="57" t="s">
        <v>87</v>
      </c>
      <c r="F47" s="58" t="s">
        <v>88</v>
      </c>
      <c r="G47" s="59">
        <v>3</v>
      </c>
      <c r="H47" s="59"/>
      <c r="I47" s="58" t="s">
        <v>14</v>
      </c>
      <c r="J47" s="41"/>
    </row>
    <row r="48" spans="1:10" s="42" customFormat="1" ht="25.5">
      <c r="A48" s="28"/>
      <c r="B48" s="51"/>
      <c r="C48" s="62" t="s">
        <v>65</v>
      </c>
      <c r="D48" s="49" t="s">
        <v>66</v>
      </c>
      <c r="E48" s="57" t="s">
        <v>83</v>
      </c>
      <c r="F48" s="58" t="s">
        <v>89</v>
      </c>
      <c r="G48" s="59">
        <v>3</v>
      </c>
      <c r="H48" s="59"/>
      <c r="I48" s="58" t="s">
        <v>14</v>
      </c>
      <c r="J48" s="41"/>
    </row>
    <row r="49" spans="1:10" s="42" customFormat="1" ht="38.25">
      <c r="A49" s="28"/>
      <c r="B49" s="51"/>
      <c r="C49" s="62" t="s">
        <v>65</v>
      </c>
      <c r="D49" s="49" t="s">
        <v>66</v>
      </c>
      <c r="E49" s="57" t="s">
        <v>83</v>
      </c>
      <c r="F49" s="58" t="s">
        <v>90</v>
      </c>
      <c r="G49" s="59">
        <v>3</v>
      </c>
      <c r="H49" s="59"/>
      <c r="I49" s="58" t="s">
        <v>14</v>
      </c>
      <c r="J49" s="41"/>
    </row>
    <row r="50" spans="1:10" s="42" customFormat="1" ht="25.5">
      <c r="A50" s="28"/>
      <c r="B50" s="51"/>
      <c r="C50" s="43" t="s">
        <v>36</v>
      </c>
      <c r="D50" s="44" t="s">
        <v>37</v>
      </c>
      <c r="E50" s="57" t="s">
        <v>78</v>
      </c>
      <c r="F50" s="58" t="s">
        <v>91</v>
      </c>
      <c r="G50" s="59">
        <v>2</v>
      </c>
      <c r="H50" s="59"/>
      <c r="I50" s="58" t="s">
        <v>14</v>
      </c>
      <c r="J50" s="41"/>
    </row>
    <row r="51" spans="1:168" s="37" customFormat="1" ht="12.75">
      <c r="A51" s="28">
        <v>7</v>
      </c>
      <c r="B51" s="29" t="s">
        <v>92</v>
      </c>
      <c r="C51" s="30"/>
      <c r="D51" s="30"/>
      <c r="E51" s="31"/>
      <c r="F51" s="32" t="s">
        <v>21</v>
      </c>
      <c r="G51" s="55">
        <f>SUM(G52:G53)</f>
        <v>10</v>
      </c>
      <c r="H51" s="55"/>
      <c r="I51" s="54"/>
      <c r="J51" s="35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</row>
    <row r="52" spans="1:10" s="36" customFormat="1" ht="25.5">
      <c r="A52" s="28"/>
      <c r="B52" s="29"/>
      <c r="C52" s="43" t="s">
        <v>93</v>
      </c>
      <c r="D52" s="44" t="s">
        <v>94</v>
      </c>
      <c r="E52" s="38" t="s">
        <v>95</v>
      </c>
      <c r="F52" s="39" t="s">
        <v>96</v>
      </c>
      <c r="G52" s="40">
        <v>5</v>
      </c>
      <c r="H52" s="40"/>
      <c r="I52" s="58" t="s">
        <v>15</v>
      </c>
      <c r="J52" s="41" t="s">
        <v>69</v>
      </c>
    </row>
    <row r="53" spans="1:10" s="36" customFormat="1" ht="25.5">
      <c r="A53" s="28"/>
      <c r="B53" s="29"/>
      <c r="C53" s="43" t="s">
        <v>93</v>
      </c>
      <c r="D53" s="44" t="s">
        <v>94</v>
      </c>
      <c r="E53" s="38" t="s">
        <v>97</v>
      </c>
      <c r="F53" s="39" t="s">
        <v>98</v>
      </c>
      <c r="G53" s="40">
        <v>5</v>
      </c>
      <c r="H53" s="40"/>
      <c r="I53" s="58" t="s">
        <v>15</v>
      </c>
      <c r="J53" s="41"/>
    </row>
    <row r="54" spans="1:168" s="37" customFormat="1" ht="12.75">
      <c r="A54" s="28">
        <v>8</v>
      </c>
      <c r="B54" s="29" t="s">
        <v>99</v>
      </c>
      <c r="C54" s="30"/>
      <c r="D54" s="30"/>
      <c r="E54" s="31"/>
      <c r="F54" s="32" t="s">
        <v>21</v>
      </c>
      <c r="G54" s="55">
        <f>SUM(G55:G58)</f>
        <v>15</v>
      </c>
      <c r="H54" s="55">
        <f>SUM(H55:H58)</f>
        <v>15</v>
      </c>
      <c r="I54" s="54"/>
      <c r="J54" s="35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</row>
    <row r="55" spans="1:10" s="36" customFormat="1" ht="12.75" customHeight="1">
      <c r="A55" s="28"/>
      <c r="B55" s="29"/>
      <c r="C55" s="43" t="s">
        <v>100</v>
      </c>
      <c r="D55" s="44" t="s">
        <v>101</v>
      </c>
      <c r="E55" s="57" t="s">
        <v>102</v>
      </c>
      <c r="F55" s="58" t="s">
        <v>103</v>
      </c>
      <c r="G55" s="59">
        <v>3</v>
      </c>
      <c r="H55" s="59">
        <v>3</v>
      </c>
      <c r="I55" s="58" t="s">
        <v>14</v>
      </c>
      <c r="J55" s="41" t="s">
        <v>104</v>
      </c>
    </row>
    <row r="56" spans="1:10" s="36" customFormat="1" ht="25.5">
      <c r="A56" s="28"/>
      <c r="B56" s="29"/>
      <c r="C56" s="43">
        <v>220000</v>
      </c>
      <c r="D56" s="44" t="s">
        <v>32</v>
      </c>
      <c r="E56" s="57" t="s">
        <v>105</v>
      </c>
      <c r="F56" s="58" t="s">
        <v>106</v>
      </c>
      <c r="G56" s="59">
        <v>3</v>
      </c>
      <c r="H56" s="59">
        <v>3</v>
      </c>
      <c r="I56" s="58" t="s">
        <v>14</v>
      </c>
      <c r="J56" s="41"/>
    </row>
    <row r="57" spans="1:10" s="36" customFormat="1" ht="25.5">
      <c r="A57" s="28"/>
      <c r="B57" s="29"/>
      <c r="C57" s="43" t="s">
        <v>26</v>
      </c>
      <c r="D57" s="44" t="s">
        <v>27</v>
      </c>
      <c r="E57" s="57" t="s">
        <v>107</v>
      </c>
      <c r="F57" s="58" t="s">
        <v>108</v>
      </c>
      <c r="G57" s="59">
        <v>4</v>
      </c>
      <c r="H57" s="59">
        <v>4</v>
      </c>
      <c r="I57" s="58" t="s">
        <v>14</v>
      </c>
      <c r="J57" s="41"/>
    </row>
    <row r="58" spans="1:10" s="36" customFormat="1" ht="25.5">
      <c r="A58" s="28"/>
      <c r="B58" s="29"/>
      <c r="C58" s="43" t="s">
        <v>26</v>
      </c>
      <c r="D58" s="44" t="s">
        <v>27</v>
      </c>
      <c r="E58" s="60" t="s">
        <v>109</v>
      </c>
      <c r="F58" s="58" t="s">
        <v>110</v>
      </c>
      <c r="G58" s="59">
        <v>5</v>
      </c>
      <c r="H58" s="59">
        <v>5</v>
      </c>
      <c r="I58" s="58" t="s">
        <v>14</v>
      </c>
      <c r="J58" s="41"/>
    </row>
    <row r="59" spans="1:168" s="37" customFormat="1" ht="12.75">
      <c r="A59" s="28">
        <v>9</v>
      </c>
      <c r="B59" s="29" t="s">
        <v>111</v>
      </c>
      <c r="C59" s="30"/>
      <c r="D59" s="30"/>
      <c r="E59" s="31"/>
      <c r="F59" s="32" t="s">
        <v>21</v>
      </c>
      <c r="G59" s="55">
        <f>SUM(G60:G61)</f>
        <v>2</v>
      </c>
      <c r="H59" s="55"/>
      <c r="I59" s="54"/>
      <c r="J59" s="35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</row>
    <row r="60" spans="1:10" s="42" customFormat="1" ht="38.25" customHeight="1">
      <c r="A60" s="28"/>
      <c r="B60" s="29"/>
      <c r="C60" s="43" t="s">
        <v>36</v>
      </c>
      <c r="D60" s="44" t="s">
        <v>37</v>
      </c>
      <c r="E60" s="38" t="s">
        <v>78</v>
      </c>
      <c r="F60" s="39" t="s">
        <v>112</v>
      </c>
      <c r="G60" s="40">
        <v>1</v>
      </c>
      <c r="H60" s="40"/>
      <c r="I60" s="22" t="s">
        <v>113</v>
      </c>
      <c r="J60" s="41" t="s">
        <v>114</v>
      </c>
    </row>
    <row r="61" spans="1:10" s="42" customFormat="1" ht="25.5">
      <c r="A61" s="28"/>
      <c r="B61" s="29"/>
      <c r="C61" s="43" t="s">
        <v>36</v>
      </c>
      <c r="D61" s="44" t="s">
        <v>37</v>
      </c>
      <c r="E61" s="38" t="s">
        <v>78</v>
      </c>
      <c r="F61" s="39" t="s">
        <v>115</v>
      </c>
      <c r="G61" s="40">
        <v>1</v>
      </c>
      <c r="H61" s="40"/>
      <c r="I61" s="22" t="s">
        <v>113</v>
      </c>
      <c r="J61" s="41"/>
    </row>
    <row r="62" spans="1:168" s="37" customFormat="1" ht="12.75">
      <c r="A62" s="28">
        <v>10</v>
      </c>
      <c r="B62" s="41" t="s">
        <v>116</v>
      </c>
      <c r="C62" s="63"/>
      <c r="D62" s="63"/>
      <c r="E62" s="64"/>
      <c r="F62" s="65" t="s">
        <v>21</v>
      </c>
      <c r="G62" s="55">
        <f>SUM(G63)</f>
        <v>3</v>
      </c>
      <c r="H62" s="55"/>
      <c r="I62" s="54"/>
      <c r="J62" s="35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</row>
    <row r="63" spans="1:10" s="42" customFormat="1" ht="38.25">
      <c r="A63" s="28"/>
      <c r="B63" s="41"/>
      <c r="C63" s="43" t="s">
        <v>117</v>
      </c>
      <c r="D63" s="44" t="s">
        <v>118</v>
      </c>
      <c r="E63" s="60" t="s">
        <v>119</v>
      </c>
      <c r="F63" s="66" t="s">
        <v>120</v>
      </c>
      <c r="G63" s="59">
        <v>3</v>
      </c>
      <c r="H63" s="59"/>
      <c r="I63" s="58" t="s">
        <v>14</v>
      </c>
      <c r="J63" s="25" t="s">
        <v>121</v>
      </c>
    </row>
    <row r="64" spans="1:168" s="37" customFormat="1" ht="12.75" customHeight="1">
      <c r="A64" s="67">
        <v>11</v>
      </c>
      <c r="B64" s="68" t="s">
        <v>122</v>
      </c>
      <c r="C64" s="63"/>
      <c r="D64" s="63"/>
      <c r="E64" s="31"/>
      <c r="F64" s="32" t="s">
        <v>21</v>
      </c>
      <c r="G64" s="55">
        <v>1</v>
      </c>
      <c r="H64" s="55"/>
      <c r="I64" s="54"/>
      <c r="J64" s="35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</row>
    <row r="65" spans="1:10" s="42" customFormat="1" ht="45" customHeight="1">
      <c r="A65" s="69"/>
      <c r="B65" s="70"/>
      <c r="C65" s="50" t="s">
        <v>123</v>
      </c>
      <c r="D65" s="25" t="s">
        <v>124</v>
      </c>
      <c r="E65" s="60" t="s">
        <v>125</v>
      </c>
      <c r="F65" s="58" t="s">
        <v>126</v>
      </c>
      <c r="G65" s="59">
        <v>1</v>
      </c>
      <c r="H65" s="59"/>
      <c r="I65" s="49" t="s">
        <v>35</v>
      </c>
      <c r="J65" s="71" t="s">
        <v>114</v>
      </c>
    </row>
    <row r="66" spans="1:10" s="42" customFormat="1" ht="15" customHeight="1">
      <c r="A66" s="67">
        <v>12</v>
      </c>
      <c r="B66" s="72" t="s">
        <v>127</v>
      </c>
      <c r="C66" s="63"/>
      <c r="D66" s="63"/>
      <c r="E66" s="64"/>
      <c r="F66" s="65" t="s">
        <v>21</v>
      </c>
      <c r="G66" s="55">
        <f>SUM(G67)</f>
        <v>1</v>
      </c>
      <c r="H66" s="55"/>
      <c r="I66" s="49"/>
      <c r="J66" s="73"/>
    </row>
    <row r="67" spans="1:10" s="42" customFormat="1" ht="51">
      <c r="A67" s="69"/>
      <c r="B67" s="74"/>
      <c r="C67" s="75" t="s">
        <v>55</v>
      </c>
      <c r="D67" s="76" t="s">
        <v>56</v>
      </c>
      <c r="E67" s="77" t="s">
        <v>128</v>
      </c>
      <c r="F67" s="78" t="s">
        <v>129</v>
      </c>
      <c r="G67" s="59">
        <v>1</v>
      </c>
      <c r="H67" s="59"/>
      <c r="I67" s="49" t="s">
        <v>35</v>
      </c>
      <c r="J67" s="71" t="s">
        <v>130</v>
      </c>
    </row>
    <row r="68" spans="1:168" s="83" customFormat="1" ht="12.75">
      <c r="A68" s="79">
        <v>13</v>
      </c>
      <c r="B68" s="41" t="s">
        <v>131</v>
      </c>
      <c r="C68" s="63"/>
      <c r="D68" s="63"/>
      <c r="E68" s="31"/>
      <c r="F68" s="32" t="s">
        <v>21</v>
      </c>
      <c r="G68" s="80">
        <f>SUM(G69:G70)</f>
        <v>3</v>
      </c>
      <c r="H68" s="80"/>
      <c r="I68" s="81"/>
      <c r="J68" s="35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</row>
    <row r="69" spans="1:10" s="3" customFormat="1" ht="69.75" customHeight="1">
      <c r="A69" s="79"/>
      <c r="B69" s="41"/>
      <c r="C69" s="43" t="s">
        <v>132</v>
      </c>
      <c r="D69" s="44" t="s">
        <v>133</v>
      </c>
      <c r="E69" s="50" t="s">
        <v>134</v>
      </c>
      <c r="F69" s="58" t="s">
        <v>135</v>
      </c>
      <c r="G69" s="40">
        <v>2</v>
      </c>
      <c r="H69" s="40"/>
      <c r="I69" s="84" t="s">
        <v>136</v>
      </c>
      <c r="J69" s="25" t="s">
        <v>137</v>
      </c>
    </row>
    <row r="70" spans="1:10" s="3" customFormat="1" ht="96" customHeight="1">
      <c r="A70" s="15"/>
      <c r="B70" s="23"/>
      <c r="C70" s="43" t="s">
        <v>132</v>
      </c>
      <c r="D70" s="44" t="s">
        <v>133</v>
      </c>
      <c r="E70" s="50" t="s">
        <v>138</v>
      </c>
      <c r="F70" s="58" t="s">
        <v>139</v>
      </c>
      <c r="G70" s="40">
        <v>1</v>
      </c>
      <c r="H70" s="40"/>
      <c r="I70" s="84" t="s">
        <v>136</v>
      </c>
      <c r="J70" s="25" t="s">
        <v>140</v>
      </c>
    </row>
    <row r="71" spans="1:168" s="37" customFormat="1" ht="26.25" customHeight="1">
      <c r="A71" s="28">
        <v>14</v>
      </c>
      <c r="B71" s="41" t="s">
        <v>141</v>
      </c>
      <c r="C71" s="63"/>
      <c r="D71" s="63"/>
      <c r="E71" s="31"/>
      <c r="F71" s="32" t="s">
        <v>21</v>
      </c>
      <c r="G71" s="55">
        <f>SUM(G72:G73)</f>
        <v>4</v>
      </c>
      <c r="H71" s="55"/>
      <c r="I71" s="81"/>
      <c r="J71" s="35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</row>
    <row r="72" spans="1:10" s="42" customFormat="1" ht="29.25" customHeight="1">
      <c r="A72" s="28"/>
      <c r="B72" s="41"/>
      <c r="C72" s="43" t="s">
        <v>142</v>
      </c>
      <c r="D72" s="44" t="s">
        <v>143</v>
      </c>
      <c r="E72" s="85" t="s">
        <v>144</v>
      </c>
      <c r="F72" s="39" t="s">
        <v>145</v>
      </c>
      <c r="G72" s="40">
        <v>2</v>
      </c>
      <c r="H72" s="40"/>
      <c r="I72" s="84" t="s">
        <v>146</v>
      </c>
      <c r="J72" s="86" t="s">
        <v>147</v>
      </c>
    </row>
    <row r="73" spans="1:168" s="91" customFormat="1" ht="25.5">
      <c r="A73" s="28"/>
      <c r="B73" s="41"/>
      <c r="C73" s="43" t="s">
        <v>142</v>
      </c>
      <c r="D73" s="44" t="s">
        <v>143</v>
      </c>
      <c r="E73" s="87" t="s">
        <v>148</v>
      </c>
      <c r="F73" s="88" t="s">
        <v>149</v>
      </c>
      <c r="G73" s="89">
        <v>2</v>
      </c>
      <c r="H73" s="89"/>
      <c r="I73" s="49" t="s">
        <v>35</v>
      </c>
      <c r="J73" s="86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</row>
    <row r="74" spans="1:168" s="93" customFormat="1" ht="12.75">
      <c r="A74" s="28">
        <v>15</v>
      </c>
      <c r="B74" s="41" t="s">
        <v>150</v>
      </c>
      <c r="C74" s="63"/>
      <c r="D74" s="63"/>
      <c r="E74" s="31"/>
      <c r="F74" s="32" t="s">
        <v>21</v>
      </c>
      <c r="G74" s="55">
        <f>G75</f>
        <v>1</v>
      </c>
      <c r="H74" s="55"/>
      <c r="I74" s="81"/>
      <c r="J74" s="92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</row>
    <row r="75" spans="1:168" s="91" customFormat="1" ht="43.5" customHeight="1">
      <c r="A75" s="28"/>
      <c r="B75" s="41"/>
      <c r="C75" s="43" t="s">
        <v>151</v>
      </c>
      <c r="D75" s="44" t="s">
        <v>152</v>
      </c>
      <c r="E75" s="38" t="s">
        <v>153</v>
      </c>
      <c r="F75" s="39" t="s">
        <v>154</v>
      </c>
      <c r="G75" s="40">
        <v>1</v>
      </c>
      <c r="H75" s="40"/>
      <c r="I75" s="49" t="s">
        <v>17</v>
      </c>
      <c r="J75" s="44" t="s">
        <v>155</v>
      </c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</row>
    <row r="76" spans="1:168" s="91" customFormat="1" ht="12.75">
      <c r="A76" s="79">
        <v>16</v>
      </c>
      <c r="B76" s="41" t="s">
        <v>156</v>
      </c>
      <c r="C76" s="94"/>
      <c r="D76" s="92"/>
      <c r="E76" s="31"/>
      <c r="F76" s="32" t="s">
        <v>21</v>
      </c>
      <c r="G76" s="33">
        <v>1</v>
      </c>
      <c r="H76" s="33"/>
      <c r="I76" s="95"/>
      <c r="J76" s="44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</row>
    <row r="77" spans="1:168" s="91" customFormat="1" ht="25.5">
      <c r="A77" s="79"/>
      <c r="B77" s="41"/>
      <c r="C77" s="43" t="s">
        <v>157</v>
      </c>
      <c r="D77" s="44" t="s">
        <v>158</v>
      </c>
      <c r="E77" s="45" t="s">
        <v>159</v>
      </c>
      <c r="F77" s="39" t="s">
        <v>160</v>
      </c>
      <c r="G77" s="40">
        <v>1</v>
      </c>
      <c r="H77" s="40"/>
      <c r="I77" s="49" t="s">
        <v>161</v>
      </c>
      <c r="J77" s="44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</row>
    <row r="78" spans="1:168" s="91" customFormat="1" ht="12.75">
      <c r="A78" s="79">
        <v>17</v>
      </c>
      <c r="B78" s="41" t="s">
        <v>162</v>
      </c>
      <c r="C78" s="94"/>
      <c r="D78" s="92"/>
      <c r="E78" s="31"/>
      <c r="F78" s="32" t="s">
        <v>21</v>
      </c>
      <c r="G78" s="33">
        <v>1</v>
      </c>
      <c r="H78" s="33"/>
      <c r="I78" s="95"/>
      <c r="J78" s="86" t="s">
        <v>163</v>
      </c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</row>
    <row r="79" spans="1:168" s="91" customFormat="1" ht="58.5" customHeight="1">
      <c r="A79" s="79"/>
      <c r="B79" s="41"/>
      <c r="C79" s="43" t="s">
        <v>45</v>
      </c>
      <c r="D79" s="44" t="s">
        <v>46</v>
      </c>
      <c r="E79" s="16" t="s">
        <v>164</v>
      </c>
      <c r="F79" s="58" t="s">
        <v>165</v>
      </c>
      <c r="G79" s="40">
        <v>1</v>
      </c>
      <c r="H79" s="40"/>
      <c r="I79" s="21" t="s">
        <v>166</v>
      </c>
      <c r="J79" s="86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</row>
    <row r="80" spans="1:168" s="100" customFormat="1" ht="12.75">
      <c r="A80" s="96">
        <v>18</v>
      </c>
      <c r="B80" s="41" t="s">
        <v>167</v>
      </c>
      <c r="C80" s="63"/>
      <c r="D80" s="63"/>
      <c r="E80" s="97"/>
      <c r="F80" s="54" t="s">
        <v>21</v>
      </c>
      <c r="G80" s="98">
        <f>SUM(G81:G85)</f>
        <v>14</v>
      </c>
      <c r="H80" s="98">
        <f>H81+H82+H83+H84+H85</f>
        <v>8</v>
      </c>
      <c r="I80" s="54"/>
      <c r="J80" s="63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</row>
    <row r="81" spans="1:168" s="104" customFormat="1" ht="17.25" customHeight="1">
      <c r="A81" s="96"/>
      <c r="B81" s="41"/>
      <c r="C81" s="50">
        <v>230000</v>
      </c>
      <c r="D81" s="25" t="s">
        <v>22</v>
      </c>
      <c r="E81" s="101" t="s">
        <v>168</v>
      </c>
      <c r="F81" s="25" t="s">
        <v>169</v>
      </c>
      <c r="G81" s="102">
        <v>3</v>
      </c>
      <c r="H81" s="102"/>
      <c r="I81" s="103" t="s">
        <v>18</v>
      </c>
      <c r="J81" s="41" t="s">
        <v>114</v>
      </c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</row>
    <row r="82" spans="1:168" s="104" customFormat="1" ht="38.25">
      <c r="A82" s="96"/>
      <c r="B82" s="41"/>
      <c r="C82" s="50">
        <v>230000</v>
      </c>
      <c r="D82" s="25" t="s">
        <v>22</v>
      </c>
      <c r="E82" s="101" t="s">
        <v>23</v>
      </c>
      <c r="F82" s="25" t="s">
        <v>22</v>
      </c>
      <c r="G82" s="102">
        <v>4</v>
      </c>
      <c r="H82" s="102">
        <v>4</v>
      </c>
      <c r="I82" s="103" t="s">
        <v>170</v>
      </c>
      <c r="J82" s="41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</row>
    <row r="83" spans="1:168" s="104" customFormat="1" ht="38.25">
      <c r="A83" s="96"/>
      <c r="B83" s="41"/>
      <c r="C83" s="50">
        <v>230000</v>
      </c>
      <c r="D83" s="25" t="s">
        <v>22</v>
      </c>
      <c r="E83" s="101" t="s">
        <v>171</v>
      </c>
      <c r="F83" s="25" t="s">
        <v>172</v>
      </c>
      <c r="G83" s="102">
        <v>3</v>
      </c>
      <c r="H83" s="102">
        <v>3</v>
      </c>
      <c r="I83" s="103" t="s">
        <v>173</v>
      </c>
      <c r="J83" s="41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</row>
    <row r="84" spans="1:168" s="108" customFormat="1" ht="25.5">
      <c r="A84" s="96"/>
      <c r="B84" s="41"/>
      <c r="C84" s="50" t="s">
        <v>123</v>
      </c>
      <c r="D84" s="25" t="s">
        <v>124</v>
      </c>
      <c r="E84" s="25" t="s">
        <v>174</v>
      </c>
      <c r="F84" s="105" t="s">
        <v>175</v>
      </c>
      <c r="G84" s="106">
        <v>2</v>
      </c>
      <c r="H84" s="106">
        <v>1</v>
      </c>
      <c r="I84" s="103" t="s">
        <v>176</v>
      </c>
      <c r="J84" s="41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</row>
    <row r="85" spans="1:168" s="108" customFormat="1" ht="25.5">
      <c r="A85" s="96"/>
      <c r="B85" s="41"/>
      <c r="C85" s="50" t="s">
        <v>177</v>
      </c>
      <c r="D85" s="25" t="s">
        <v>178</v>
      </c>
      <c r="E85" s="101" t="s">
        <v>179</v>
      </c>
      <c r="F85" s="25" t="s">
        <v>180</v>
      </c>
      <c r="G85" s="102">
        <v>2</v>
      </c>
      <c r="H85" s="102"/>
      <c r="I85" s="103" t="s">
        <v>14</v>
      </c>
      <c r="J85" s="41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</row>
    <row r="86" spans="1:168" s="93" customFormat="1" ht="12.75">
      <c r="A86" s="109">
        <v>19</v>
      </c>
      <c r="B86" s="19" t="s">
        <v>181</v>
      </c>
      <c r="C86" s="92"/>
      <c r="D86" s="92"/>
      <c r="E86" s="92"/>
      <c r="F86" s="110" t="s">
        <v>21</v>
      </c>
      <c r="G86" s="111">
        <f>SUM(G87:G91)</f>
        <v>5</v>
      </c>
      <c r="H86" s="111"/>
      <c r="I86" s="95"/>
      <c r="J86" s="92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90"/>
      <c r="FL86" s="90"/>
    </row>
    <row r="87" spans="1:168" s="91" customFormat="1" ht="38.25">
      <c r="A87" s="109"/>
      <c r="B87" s="19"/>
      <c r="C87" s="43" t="s">
        <v>157</v>
      </c>
      <c r="D87" s="44" t="s">
        <v>158</v>
      </c>
      <c r="E87" s="16" t="s">
        <v>182</v>
      </c>
      <c r="F87" s="16" t="s">
        <v>183</v>
      </c>
      <c r="G87" s="112">
        <v>1</v>
      </c>
      <c r="H87" s="112"/>
      <c r="I87" s="49" t="s">
        <v>35</v>
      </c>
      <c r="J87" s="44" t="s">
        <v>184</v>
      </c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</row>
    <row r="88" spans="1:168" s="91" customFormat="1" ht="38.25">
      <c r="A88" s="109"/>
      <c r="B88" s="19"/>
      <c r="C88" s="43" t="s">
        <v>157</v>
      </c>
      <c r="D88" s="44" t="s">
        <v>158</v>
      </c>
      <c r="E88" s="47" t="s">
        <v>185</v>
      </c>
      <c r="F88" s="16" t="s">
        <v>186</v>
      </c>
      <c r="G88" s="113">
        <v>1</v>
      </c>
      <c r="H88" s="113"/>
      <c r="I88" s="21" t="s">
        <v>187</v>
      </c>
      <c r="J88" s="44" t="s">
        <v>188</v>
      </c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  <c r="FE88" s="90"/>
      <c r="FF88" s="90"/>
      <c r="FG88" s="90"/>
      <c r="FH88" s="90"/>
      <c r="FI88" s="90"/>
      <c r="FJ88" s="90"/>
      <c r="FK88" s="90"/>
      <c r="FL88" s="90"/>
    </row>
    <row r="89" spans="1:168" s="91" customFormat="1" ht="38.25">
      <c r="A89" s="109"/>
      <c r="B89" s="19"/>
      <c r="C89" s="38" t="s">
        <v>55</v>
      </c>
      <c r="D89" s="16" t="s">
        <v>56</v>
      </c>
      <c r="E89" s="114" t="s">
        <v>189</v>
      </c>
      <c r="F89" s="16" t="s">
        <v>190</v>
      </c>
      <c r="G89" s="115">
        <v>1</v>
      </c>
      <c r="H89" s="115"/>
      <c r="I89" s="116" t="s">
        <v>191</v>
      </c>
      <c r="J89" s="44" t="s">
        <v>192</v>
      </c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</row>
    <row r="90" spans="1:168" s="91" customFormat="1" ht="38.25">
      <c r="A90" s="109"/>
      <c r="B90" s="19"/>
      <c r="C90" s="50" t="s">
        <v>123</v>
      </c>
      <c r="D90" s="25" t="s">
        <v>124</v>
      </c>
      <c r="E90" s="117" t="s">
        <v>193</v>
      </c>
      <c r="F90" s="16" t="s">
        <v>194</v>
      </c>
      <c r="G90" s="115">
        <v>1</v>
      </c>
      <c r="H90" s="115"/>
      <c r="I90" s="49" t="s">
        <v>35</v>
      </c>
      <c r="J90" s="44" t="s">
        <v>195</v>
      </c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</row>
    <row r="91" spans="1:168" s="91" customFormat="1" ht="38.25">
      <c r="A91" s="109"/>
      <c r="B91" s="19"/>
      <c r="C91" s="118">
        <v>20000</v>
      </c>
      <c r="D91" s="44" t="s">
        <v>56</v>
      </c>
      <c r="E91" s="118">
        <v>21000</v>
      </c>
      <c r="F91" s="16" t="s">
        <v>196</v>
      </c>
      <c r="G91" s="115">
        <v>1</v>
      </c>
      <c r="H91" s="115"/>
      <c r="I91" s="49" t="s">
        <v>35</v>
      </c>
      <c r="J91" s="44" t="s">
        <v>197</v>
      </c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</row>
    <row r="92" spans="1:168" s="100" customFormat="1" ht="12.75">
      <c r="A92" s="96">
        <v>20</v>
      </c>
      <c r="B92" s="41" t="s">
        <v>198</v>
      </c>
      <c r="C92" s="63"/>
      <c r="D92" s="63"/>
      <c r="E92" s="63"/>
      <c r="F92" s="54" t="s">
        <v>21</v>
      </c>
      <c r="G92" s="119">
        <f>SUM(G93:G98)</f>
        <v>14</v>
      </c>
      <c r="H92" s="119">
        <f>H93+H94+H95+H96+H97+H98</f>
        <v>13</v>
      </c>
      <c r="I92" s="61"/>
      <c r="J92" s="63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</row>
    <row r="93" spans="1:168" s="104" customFormat="1" ht="38.25">
      <c r="A93" s="96"/>
      <c r="B93" s="41"/>
      <c r="C93" s="43" t="s">
        <v>199</v>
      </c>
      <c r="D93" s="44" t="s">
        <v>200</v>
      </c>
      <c r="E93" s="101" t="s">
        <v>201</v>
      </c>
      <c r="F93" s="25" t="s">
        <v>202</v>
      </c>
      <c r="G93" s="120">
        <v>1</v>
      </c>
      <c r="H93" s="120"/>
      <c r="I93" s="103" t="s">
        <v>203</v>
      </c>
      <c r="J93" s="49" t="s">
        <v>184</v>
      </c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  <c r="FL93" s="99"/>
    </row>
    <row r="94" spans="1:168" s="104" customFormat="1" ht="18" customHeight="1">
      <c r="A94" s="96"/>
      <c r="B94" s="41"/>
      <c r="C94" s="43" t="s">
        <v>199</v>
      </c>
      <c r="D94" s="44" t="s">
        <v>200</v>
      </c>
      <c r="E94" s="101" t="s">
        <v>204</v>
      </c>
      <c r="F94" s="25" t="s">
        <v>205</v>
      </c>
      <c r="G94" s="102">
        <v>5</v>
      </c>
      <c r="H94" s="102">
        <v>5</v>
      </c>
      <c r="I94" s="103" t="s">
        <v>203</v>
      </c>
      <c r="J94" s="86" t="s">
        <v>206</v>
      </c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L94" s="99"/>
    </row>
    <row r="95" spans="1:168" s="104" customFormat="1" ht="21.75" customHeight="1">
      <c r="A95" s="96"/>
      <c r="B95" s="41"/>
      <c r="C95" s="43" t="s">
        <v>199</v>
      </c>
      <c r="D95" s="44" t="s">
        <v>200</v>
      </c>
      <c r="E95" s="101" t="s">
        <v>204</v>
      </c>
      <c r="F95" s="25" t="s">
        <v>207</v>
      </c>
      <c r="G95" s="102">
        <v>2</v>
      </c>
      <c r="H95" s="102">
        <v>2</v>
      </c>
      <c r="I95" s="103" t="s">
        <v>203</v>
      </c>
      <c r="J95" s="86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</row>
    <row r="96" spans="1:168" s="104" customFormat="1" ht="38.25">
      <c r="A96" s="96"/>
      <c r="B96" s="41"/>
      <c r="C96" s="43" t="s">
        <v>199</v>
      </c>
      <c r="D96" s="44" t="s">
        <v>200</v>
      </c>
      <c r="E96" s="101" t="s">
        <v>201</v>
      </c>
      <c r="F96" s="25" t="s">
        <v>208</v>
      </c>
      <c r="G96" s="102">
        <v>2</v>
      </c>
      <c r="H96" s="102">
        <v>2</v>
      </c>
      <c r="I96" s="103" t="s">
        <v>203</v>
      </c>
      <c r="J96" s="49" t="s">
        <v>184</v>
      </c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</row>
    <row r="97" spans="1:168" s="104" customFormat="1" ht="38.25">
      <c r="A97" s="96"/>
      <c r="B97" s="41"/>
      <c r="C97" s="43" t="s">
        <v>199</v>
      </c>
      <c r="D97" s="44" t="s">
        <v>200</v>
      </c>
      <c r="E97" s="101" t="s">
        <v>204</v>
      </c>
      <c r="F97" s="25" t="s">
        <v>209</v>
      </c>
      <c r="G97" s="102">
        <v>2</v>
      </c>
      <c r="H97" s="102">
        <v>2</v>
      </c>
      <c r="I97" s="103" t="s">
        <v>203</v>
      </c>
      <c r="J97" s="86" t="s">
        <v>206</v>
      </c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L97" s="99"/>
    </row>
    <row r="98" spans="1:168" s="104" customFormat="1" ht="38.25">
      <c r="A98" s="96"/>
      <c r="B98" s="41"/>
      <c r="C98" s="43" t="s">
        <v>199</v>
      </c>
      <c r="D98" s="44" t="s">
        <v>200</v>
      </c>
      <c r="E98" s="101" t="s">
        <v>204</v>
      </c>
      <c r="F98" s="25" t="s">
        <v>210</v>
      </c>
      <c r="G98" s="102">
        <v>2</v>
      </c>
      <c r="H98" s="102">
        <v>2</v>
      </c>
      <c r="I98" s="103" t="s">
        <v>203</v>
      </c>
      <c r="J98" s="86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</row>
    <row r="99" spans="1:168" s="100" customFormat="1" ht="21" customHeight="1">
      <c r="A99" s="96">
        <v>21</v>
      </c>
      <c r="B99" s="41" t="s">
        <v>211</v>
      </c>
      <c r="C99" s="63"/>
      <c r="D99" s="63"/>
      <c r="E99" s="63"/>
      <c r="F99" s="54" t="s">
        <v>21</v>
      </c>
      <c r="G99" s="119">
        <v>2</v>
      </c>
      <c r="H99" s="119"/>
      <c r="I99" s="61"/>
      <c r="J99" s="63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99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99"/>
      <c r="FG99" s="99"/>
      <c r="FH99" s="99"/>
      <c r="FI99" s="99"/>
      <c r="FJ99" s="99"/>
      <c r="FK99" s="99"/>
      <c r="FL99" s="99"/>
    </row>
    <row r="100" spans="1:168" s="104" customFormat="1" ht="43.5" customHeight="1">
      <c r="A100" s="96"/>
      <c r="B100" s="41"/>
      <c r="C100" s="50">
        <v>250000</v>
      </c>
      <c r="D100" s="25" t="s">
        <v>212</v>
      </c>
      <c r="E100" s="101">
        <v>250100</v>
      </c>
      <c r="F100" s="25" t="s">
        <v>213</v>
      </c>
      <c r="G100" s="102">
        <v>2</v>
      </c>
      <c r="H100" s="102"/>
      <c r="I100" s="103" t="s">
        <v>214</v>
      </c>
      <c r="J100" s="121" t="s">
        <v>184</v>
      </c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  <c r="FI100" s="99"/>
      <c r="FJ100" s="99"/>
      <c r="FK100" s="99"/>
      <c r="FL100" s="99"/>
    </row>
    <row r="101" spans="1:168" s="100" customFormat="1" ht="12.75">
      <c r="A101" s="96">
        <v>22</v>
      </c>
      <c r="B101" s="41" t="s">
        <v>215</v>
      </c>
      <c r="C101" s="63"/>
      <c r="D101" s="63"/>
      <c r="E101" s="63"/>
      <c r="F101" s="54" t="s">
        <v>21</v>
      </c>
      <c r="G101" s="119">
        <f>SUM(G102:G103)</f>
        <v>6</v>
      </c>
      <c r="H101" s="119"/>
      <c r="I101" s="61"/>
      <c r="J101" s="63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99"/>
      <c r="FK101" s="99"/>
      <c r="FL101" s="99"/>
    </row>
    <row r="102" spans="1:168" s="104" customFormat="1" ht="18.75" customHeight="1">
      <c r="A102" s="96"/>
      <c r="B102" s="41"/>
      <c r="C102" s="43" t="s">
        <v>142</v>
      </c>
      <c r="D102" s="44" t="s">
        <v>143</v>
      </c>
      <c r="E102" s="85" t="s">
        <v>144</v>
      </c>
      <c r="F102" s="25" t="s">
        <v>145</v>
      </c>
      <c r="G102" s="102">
        <v>4</v>
      </c>
      <c r="H102" s="102"/>
      <c r="I102" s="103" t="s">
        <v>146</v>
      </c>
      <c r="J102" s="86" t="s">
        <v>147</v>
      </c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  <c r="FI102" s="99"/>
      <c r="FJ102" s="99"/>
      <c r="FK102" s="99"/>
      <c r="FL102" s="99"/>
    </row>
    <row r="103" spans="1:168" s="104" customFormat="1" ht="21" customHeight="1">
      <c r="A103" s="96"/>
      <c r="B103" s="41"/>
      <c r="C103" s="43" t="s">
        <v>142</v>
      </c>
      <c r="D103" s="44" t="s">
        <v>143</v>
      </c>
      <c r="E103" s="85" t="s">
        <v>216</v>
      </c>
      <c r="F103" s="25" t="s">
        <v>217</v>
      </c>
      <c r="G103" s="122">
        <v>2</v>
      </c>
      <c r="H103" s="122"/>
      <c r="I103" s="103" t="s">
        <v>146</v>
      </c>
      <c r="J103" s="86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</row>
    <row r="104" spans="1:168" s="100" customFormat="1" ht="12.75">
      <c r="A104" s="96">
        <v>23</v>
      </c>
      <c r="B104" s="41" t="s">
        <v>218</v>
      </c>
      <c r="C104" s="63"/>
      <c r="D104" s="63"/>
      <c r="E104" s="94"/>
      <c r="F104" s="54" t="s">
        <v>21</v>
      </c>
      <c r="G104" s="119">
        <f>G105+G106</f>
        <v>7</v>
      </c>
      <c r="H104" s="119"/>
      <c r="I104" s="61"/>
      <c r="J104" s="63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99"/>
      <c r="DL104" s="99"/>
      <c r="DM104" s="99"/>
      <c r="DN104" s="99"/>
      <c r="DO104" s="99"/>
      <c r="DP104" s="99"/>
      <c r="DQ104" s="99"/>
      <c r="DR104" s="99"/>
      <c r="DS104" s="99"/>
      <c r="DT104" s="99"/>
      <c r="DU104" s="99"/>
      <c r="DV104" s="99"/>
      <c r="DW104" s="99"/>
      <c r="DX104" s="99"/>
      <c r="DY104" s="99"/>
      <c r="DZ104" s="99"/>
      <c r="EA104" s="99"/>
      <c r="EB104" s="99"/>
      <c r="EC104" s="99"/>
      <c r="ED104" s="99"/>
      <c r="EE104" s="99"/>
      <c r="EF104" s="99"/>
      <c r="EG104" s="99"/>
      <c r="EH104" s="99"/>
      <c r="EI104" s="99"/>
      <c r="EJ104" s="99"/>
      <c r="EK104" s="99"/>
      <c r="EL104" s="99"/>
      <c r="EM104" s="99"/>
      <c r="EN104" s="99"/>
      <c r="EO104" s="99"/>
      <c r="EP104" s="99"/>
      <c r="EQ104" s="99"/>
      <c r="ER104" s="99"/>
      <c r="ES104" s="99"/>
      <c r="ET104" s="99"/>
      <c r="EU104" s="99"/>
      <c r="EV104" s="99"/>
      <c r="EW104" s="99"/>
      <c r="EX104" s="99"/>
      <c r="EY104" s="99"/>
      <c r="EZ104" s="99"/>
      <c r="FA104" s="99"/>
      <c r="FB104" s="99"/>
      <c r="FC104" s="99"/>
      <c r="FD104" s="99"/>
      <c r="FE104" s="99"/>
      <c r="FF104" s="99"/>
      <c r="FG104" s="99"/>
      <c r="FH104" s="99"/>
      <c r="FI104" s="99"/>
      <c r="FJ104" s="99"/>
      <c r="FK104" s="99"/>
      <c r="FL104" s="99"/>
    </row>
    <row r="105" spans="1:168" s="104" customFormat="1" ht="12.75">
      <c r="A105" s="96"/>
      <c r="B105" s="41"/>
      <c r="C105" s="43" t="s">
        <v>142</v>
      </c>
      <c r="D105" s="44" t="s">
        <v>143</v>
      </c>
      <c r="E105" s="85" t="s">
        <v>144</v>
      </c>
      <c r="F105" s="25" t="s">
        <v>145</v>
      </c>
      <c r="G105" s="122">
        <v>3</v>
      </c>
      <c r="H105" s="122"/>
      <c r="I105" s="103" t="s">
        <v>146</v>
      </c>
      <c r="J105" s="23" t="s">
        <v>147</v>
      </c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</row>
    <row r="106" spans="1:168" s="104" customFormat="1" ht="38.25">
      <c r="A106" s="96"/>
      <c r="B106" s="41"/>
      <c r="C106" s="43" t="s">
        <v>142</v>
      </c>
      <c r="D106" s="44" t="s">
        <v>143</v>
      </c>
      <c r="E106" s="85" t="s">
        <v>219</v>
      </c>
      <c r="F106" s="25" t="s">
        <v>220</v>
      </c>
      <c r="G106" s="122">
        <v>4</v>
      </c>
      <c r="H106" s="122"/>
      <c r="I106" s="103" t="s">
        <v>221</v>
      </c>
      <c r="J106" s="23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</row>
    <row r="107" spans="1:168" s="100" customFormat="1" ht="12.75">
      <c r="A107" s="96">
        <v>24</v>
      </c>
      <c r="B107" s="41" t="s">
        <v>222</v>
      </c>
      <c r="C107" s="63"/>
      <c r="D107" s="63"/>
      <c r="E107" s="94"/>
      <c r="F107" s="54" t="s">
        <v>21</v>
      </c>
      <c r="G107" s="111">
        <f>SUM(G108:G110)</f>
        <v>14</v>
      </c>
      <c r="H107" s="111">
        <f>H108+H109+H110</f>
        <v>11</v>
      </c>
      <c r="I107" s="61"/>
      <c r="J107" s="63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99"/>
      <c r="FG107" s="99"/>
      <c r="FH107" s="99"/>
      <c r="FI107" s="99"/>
      <c r="FJ107" s="99"/>
      <c r="FK107" s="99"/>
      <c r="FL107" s="99"/>
    </row>
    <row r="108" spans="1:168" s="104" customFormat="1" ht="25.5" customHeight="1">
      <c r="A108" s="96"/>
      <c r="B108" s="41"/>
      <c r="C108" s="50">
        <v>210000</v>
      </c>
      <c r="D108" s="25" t="s">
        <v>101</v>
      </c>
      <c r="E108" s="121">
        <v>210700</v>
      </c>
      <c r="F108" s="25" t="s">
        <v>223</v>
      </c>
      <c r="G108" s="122">
        <v>12</v>
      </c>
      <c r="H108" s="122">
        <v>11</v>
      </c>
      <c r="I108" s="103" t="s">
        <v>18</v>
      </c>
      <c r="J108" s="23" t="s">
        <v>114</v>
      </c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</row>
    <row r="109" spans="1:168" s="104" customFormat="1" ht="25.5">
      <c r="A109" s="96"/>
      <c r="B109" s="41"/>
      <c r="C109" s="50">
        <v>210000</v>
      </c>
      <c r="D109" s="25" t="s">
        <v>101</v>
      </c>
      <c r="E109" s="121">
        <v>210400</v>
      </c>
      <c r="F109" s="25" t="s">
        <v>224</v>
      </c>
      <c r="G109" s="122">
        <v>1</v>
      </c>
      <c r="H109" s="122"/>
      <c r="I109" s="103" t="s">
        <v>18</v>
      </c>
      <c r="J109" s="23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99"/>
      <c r="DE109" s="99"/>
      <c r="DF109" s="99"/>
      <c r="DG109" s="99"/>
      <c r="DH109" s="99"/>
      <c r="DI109" s="99"/>
      <c r="DJ109" s="99"/>
      <c r="DK109" s="99"/>
      <c r="DL109" s="99"/>
      <c r="DM109" s="99"/>
      <c r="DN109" s="99"/>
      <c r="DO109" s="99"/>
      <c r="DP109" s="99"/>
      <c r="DQ109" s="99"/>
      <c r="DR109" s="99"/>
      <c r="DS109" s="99"/>
      <c r="DT109" s="99"/>
      <c r="DU109" s="99"/>
      <c r="DV109" s="99"/>
      <c r="DW109" s="99"/>
      <c r="DX109" s="99"/>
      <c r="DY109" s="99"/>
      <c r="DZ109" s="99"/>
      <c r="EA109" s="99"/>
      <c r="EB109" s="99"/>
      <c r="EC109" s="99"/>
      <c r="ED109" s="99"/>
      <c r="EE109" s="99"/>
      <c r="EF109" s="99"/>
      <c r="EG109" s="99"/>
      <c r="EH109" s="99"/>
      <c r="EI109" s="99"/>
      <c r="EJ109" s="99"/>
      <c r="EK109" s="99"/>
      <c r="EL109" s="99"/>
      <c r="EM109" s="99"/>
      <c r="EN109" s="99"/>
      <c r="EO109" s="99"/>
      <c r="EP109" s="99"/>
      <c r="EQ109" s="99"/>
      <c r="ER109" s="99"/>
      <c r="ES109" s="99"/>
      <c r="ET109" s="99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99"/>
      <c r="FG109" s="99"/>
      <c r="FH109" s="99"/>
      <c r="FI109" s="99"/>
      <c r="FJ109" s="99"/>
      <c r="FK109" s="99"/>
      <c r="FL109" s="99"/>
    </row>
    <row r="110" spans="1:168" s="104" customFormat="1" ht="14.25" customHeight="1">
      <c r="A110" s="96"/>
      <c r="B110" s="41"/>
      <c r="C110" s="50">
        <v>210000</v>
      </c>
      <c r="D110" s="25" t="s">
        <v>101</v>
      </c>
      <c r="E110" s="121">
        <v>211300</v>
      </c>
      <c r="F110" s="25" t="s">
        <v>225</v>
      </c>
      <c r="G110" s="122">
        <v>1</v>
      </c>
      <c r="H110" s="122"/>
      <c r="I110" s="103" t="s">
        <v>18</v>
      </c>
      <c r="J110" s="23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99"/>
      <c r="EL110" s="99"/>
      <c r="EM110" s="99"/>
      <c r="EN110" s="99"/>
      <c r="EO110" s="99"/>
      <c r="EP110" s="99"/>
      <c r="EQ110" s="99"/>
      <c r="ER110" s="99"/>
      <c r="ES110" s="99"/>
      <c r="ET110" s="99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99"/>
      <c r="FG110" s="99"/>
      <c r="FH110" s="99"/>
      <c r="FI110" s="99"/>
      <c r="FJ110" s="99"/>
      <c r="FK110" s="99"/>
      <c r="FL110" s="99"/>
    </row>
    <row r="111" spans="1:168" s="100" customFormat="1" ht="12.75">
      <c r="A111" s="96">
        <v>25</v>
      </c>
      <c r="B111" s="41" t="s">
        <v>226</v>
      </c>
      <c r="C111" s="63"/>
      <c r="D111" s="63"/>
      <c r="E111" s="63"/>
      <c r="F111" s="54" t="s">
        <v>21</v>
      </c>
      <c r="G111" s="119">
        <f>SUM(G112:G115)</f>
        <v>10</v>
      </c>
      <c r="H111" s="119">
        <f>H112+H113+H114+H115</f>
        <v>8</v>
      </c>
      <c r="I111" s="61"/>
      <c r="J111" s="63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99"/>
      <c r="FG111" s="99"/>
      <c r="FH111" s="99"/>
      <c r="FI111" s="99"/>
      <c r="FJ111" s="99"/>
      <c r="FK111" s="99"/>
      <c r="FL111" s="99"/>
    </row>
    <row r="112" spans="1:168" s="104" customFormat="1" ht="38.25">
      <c r="A112" s="96"/>
      <c r="B112" s="41"/>
      <c r="C112" s="43" t="s">
        <v>41</v>
      </c>
      <c r="D112" s="44" t="s">
        <v>42</v>
      </c>
      <c r="E112" s="123" t="s">
        <v>227</v>
      </c>
      <c r="F112" s="25" t="s">
        <v>228</v>
      </c>
      <c r="G112" s="122">
        <v>5</v>
      </c>
      <c r="H112" s="122">
        <v>3</v>
      </c>
      <c r="I112" s="103" t="s">
        <v>229</v>
      </c>
      <c r="J112" s="23" t="s">
        <v>192</v>
      </c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99"/>
      <c r="FG112" s="99"/>
      <c r="FH112" s="99"/>
      <c r="FI112" s="99"/>
      <c r="FJ112" s="99"/>
      <c r="FK112" s="99"/>
      <c r="FL112" s="99"/>
    </row>
    <row r="113" spans="1:168" s="104" customFormat="1" ht="38.25">
      <c r="A113" s="96"/>
      <c r="B113" s="41"/>
      <c r="C113" s="43" t="s">
        <v>41</v>
      </c>
      <c r="D113" s="44" t="s">
        <v>42</v>
      </c>
      <c r="E113" s="123" t="s">
        <v>227</v>
      </c>
      <c r="F113" s="25" t="s">
        <v>230</v>
      </c>
      <c r="G113" s="122">
        <v>3</v>
      </c>
      <c r="H113" s="122">
        <v>3</v>
      </c>
      <c r="I113" s="103" t="s">
        <v>229</v>
      </c>
      <c r="J113" s="23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99"/>
      <c r="DB113" s="99"/>
      <c r="DC113" s="99"/>
      <c r="DD113" s="99"/>
      <c r="DE113" s="99"/>
      <c r="DF113" s="99"/>
      <c r="DG113" s="99"/>
      <c r="DH113" s="99"/>
      <c r="DI113" s="99"/>
      <c r="DJ113" s="99"/>
      <c r="DK113" s="99"/>
      <c r="DL113" s="99"/>
      <c r="DM113" s="99"/>
      <c r="DN113" s="99"/>
      <c r="DO113" s="99"/>
      <c r="DP113" s="99"/>
      <c r="DQ113" s="99"/>
      <c r="DR113" s="99"/>
      <c r="DS113" s="99"/>
      <c r="DT113" s="99"/>
      <c r="DU113" s="99"/>
      <c r="DV113" s="99"/>
      <c r="DW113" s="99"/>
      <c r="DX113" s="99"/>
      <c r="DY113" s="99"/>
      <c r="DZ113" s="99"/>
      <c r="EA113" s="99"/>
      <c r="EB113" s="99"/>
      <c r="EC113" s="99"/>
      <c r="ED113" s="99"/>
      <c r="EE113" s="99"/>
      <c r="EF113" s="99"/>
      <c r="EG113" s="99"/>
      <c r="EH113" s="99"/>
      <c r="EI113" s="99"/>
      <c r="EJ113" s="99"/>
      <c r="EK113" s="99"/>
      <c r="EL113" s="99"/>
      <c r="EM113" s="99"/>
      <c r="EN113" s="99"/>
      <c r="EO113" s="99"/>
      <c r="EP113" s="99"/>
      <c r="EQ113" s="99"/>
      <c r="ER113" s="99"/>
      <c r="ES113" s="99"/>
      <c r="ET113" s="99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99"/>
      <c r="FG113" s="99"/>
      <c r="FH113" s="99"/>
      <c r="FI113" s="99"/>
      <c r="FJ113" s="99"/>
      <c r="FK113" s="99"/>
      <c r="FL113" s="99"/>
    </row>
    <row r="114" spans="1:168" s="104" customFormat="1" ht="38.25">
      <c r="A114" s="96"/>
      <c r="B114" s="41"/>
      <c r="C114" s="43" t="s">
        <v>41</v>
      </c>
      <c r="D114" s="44" t="s">
        <v>42</v>
      </c>
      <c r="E114" s="123" t="s">
        <v>227</v>
      </c>
      <c r="F114" s="25" t="s">
        <v>231</v>
      </c>
      <c r="G114" s="122">
        <v>1</v>
      </c>
      <c r="H114" s="122">
        <v>1</v>
      </c>
      <c r="I114" s="103" t="s">
        <v>229</v>
      </c>
      <c r="J114" s="23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99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99"/>
      <c r="FG114" s="99"/>
      <c r="FH114" s="99"/>
      <c r="FI114" s="99"/>
      <c r="FJ114" s="99"/>
      <c r="FK114" s="99"/>
      <c r="FL114" s="99"/>
    </row>
    <row r="115" spans="1:168" s="104" customFormat="1" ht="38.25">
      <c r="A115" s="96"/>
      <c r="B115" s="41"/>
      <c r="C115" s="43" t="s">
        <v>41</v>
      </c>
      <c r="D115" s="44" t="s">
        <v>42</v>
      </c>
      <c r="E115" s="123" t="s">
        <v>227</v>
      </c>
      <c r="F115" s="25" t="s">
        <v>232</v>
      </c>
      <c r="G115" s="122">
        <v>1</v>
      </c>
      <c r="H115" s="122">
        <v>1</v>
      </c>
      <c r="I115" s="103" t="s">
        <v>229</v>
      </c>
      <c r="J115" s="23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99"/>
      <c r="FG115" s="99"/>
      <c r="FH115" s="99"/>
      <c r="FI115" s="99"/>
      <c r="FJ115" s="99"/>
      <c r="FK115" s="99"/>
      <c r="FL115" s="99"/>
    </row>
    <row r="116" spans="1:168" s="100" customFormat="1" ht="12.75">
      <c r="A116" s="96">
        <v>26</v>
      </c>
      <c r="B116" s="19" t="s">
        <v>233</v>
      </c>
      <c r="C116" s="92"/>
      <c r="D116" s="92"/>
      <c r="E116" s="94"/>
      <c r="F116" s="54" t="s">
        <v>21</v>
      </c>
      <c r="G116" s="119">
        <f>G117</f>
        <v>2</v>
      </c>
      <c r="H116" s="119"/>
      <c r="I116" s="61"/>
      <c r="J116" s="63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99"/>
      <c r="FL116" s="99"/>
    </row>
    <row r="117" spans="1:168" s="104" customFormat="1" ht="95.25" customHeight="1">
      <c r="A117" s="96"/>
      <c r="B117" s="19"/>
      <c r="C117" s="43" t="s">
        <v>132</v>
      </c>
      <c r="D117" s="44" t="s">
        <v>133</v>
      </c>
      <c r="E117" s="123" t="s">
        <v>234</v>
      </c>
      <c r="F117" s="121" t="s">
        <v>235</v>
      </c>
      <c r="G117" s="122">
        <v>2</v>
      </c>
      <c r="H117" s="122"/>
      <c r="I117" s="103" t="s">
        <v>136</v>
      </c>
      <c r="J117" s="124" t="s">
        <v>236</v>
      </c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99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99"/>
      <c r="FK117" s="99"/>
      <c r="FL117" s="99"/>
    </row>
    <row r="118" spans="1:168" s="100" customFormat="1" ht="12.75">
      <c r="A118" s="96">
        <v>27</v>
      </c>
      <c r="B118" s="41" t="s">
        <v>237</v>
      </c>
      <c r="C118" s="63"/>
      <c r="D118" s="63"/>
      <c r="E118" s="94"/>
      <c r="F118" s="54" t="s">
        <v>21</v>
      </c>
      <c r="G118" s="119">
        <f>SUM(G119:G122)</f>
        <v>15</v>
      </c>
      <c r="H118" s="119">
        <f>H119+H120+H121+H122</f>
        <v>7</v>
      </c>
      <c r="I118" s="61"/>
      <c r="J118" s="63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99"/>
      <c r="FG118" s="99"/>
      <c r="FH118" s="99"/>
      <c r="FI118" s="99"/>
      <c r="FJ118" s="99"/>
      <c r="FK118" s="99"/>
      <c r="FL118" s="99"/>
    </row>
    <row r="119" spans="1:168" s="104" customFormat="1" ht="25.5" customHeight="1">
      <c r="A119" s="96"/>
      <c r="B119" s="41"/>
      <c r="C119" s="43" t="s">
        <v>93</v>
      </c>
      <c r="D119" s="44" t="s">
        <v>94</v>
      </c>
      <c r="E119" s="123" t="s">
        <v>238</v>
      </c>
      <c r="F119" s="25" t="s">
        <v>239</v>
      </c>
      <c r="G119" s="122">
        <v>3</v>
      </c>
      <c r="H119" s="122">
        <v>1</v>
      </c>
      <c r="I119" s="103" t="s">
        <v>15</v>
      </c>
      <c r="J119" s="23" t="s">
        <v>114</v>
      </c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99"/>
      <c r="FG119" s="99"/>
      <c r="FH119" s="99"/>
      <c r="FI119" s="99"/>
      <c r="FJ119" s="99"/>
      <c r="FK119" s="99"/>
      <c r="FL119" s="99"/>
    </row>
    <row r="120" spans="1:168" s="104" customFormat="1" ht="25.5">
      <c r="A120" s="96"/>
      <c r="B120" s="41"/>
      <c r="C120" s="43" t="s">
        <v>93</v>
      </c>
      <c r="D120" s="44" t="s">
        <v>94</v>
      </c>
      <c r="E120" s="123" t="s">
        <v>240</v>
      </c>
      <c r="F120" s="25" t="s">
        <v>241</v>
      </c>
      <c r="G120" s="122">
        <v>4</v>
      </c>
      <c r="H120" s="122">
        <v>2</v>
      </c>
      <c r="I120" s="103" t="s">
        <v>15</v>
      </c>
      <c r="J120" s="23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99"/>
      <c r="FG120" s="99"/>
      <c r="FH120" s="99"/>
      <c r="FI120" s="99"/>
      <c r="FJ120" s="99"/>
      <c r="FK120" s="99"/>
      <c r="FL120" s="99"/>
    </row>
    <row r="121" spans="1:168" s="104" customFormat="1" ht="27.75" customHeight="1">
      <c r="A121" s="96"/>
      <c r="B121" s="41"/>
      <c r="C121" s="43" t="s">
        <v>93</v>
      </c>
      <c r="D121" s="44" t="s">
        <v>94</v>
      </c>
      <c r="E121" s="123" t="s">
        <v>95</v>
      </c>
      <c r="F121" s="121" t="s">
        <v>242</v>
      </c>
      <c r="G121" s="122">
        <v>4</v>
      </c>
      <c r="H121" s="122">
        <v>2</v>
      </c>
      <c r="I121" s="103" t="s">
        <v>15</v>
      </c>
      <c r="J121" s="23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99"/>
      <c r="FG121" s="99"/>
      <c r="FH121" s="99"/>
      <c r="FI121" s="99"/>
      <c r="FJ121" s="99"/>
      <c r="FK121" s="99"/>
      <c r="FL121" s="99"/>
    </row>
    <row r="122" spans="1:168" s="104" customFormat="1" ht="42" customHeight="1">
      <c r="A122" s="96"/>
      <c r="B122" s="41"/>
      <c r="C122" s="43" t="s">
        <v>93</v>
      </c>
      <c r="D122" s="44" t="s">
        <v>94</v>
      </c>
      <c r="E122" s="47" t="s">
        <v>238</v>
      </c>
      <c r="F122" s="16" t="s">
        <v>243</v>
      </c>
      <c r="G122" s="106">
        <v>4</v>
      </c>
      <c r="H122" s="106">
        <v>2</v>
      </c>
      <c r="I122" s="103" t="s">
        <v>15</v>
      </c>
      <c r="J122" s="23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99"/>
      <c r="DE122" s="99"/>
      <c r="DF122" s="99"/>
      <c r="DG122" s="99"/>
      <c r="DH122" s="99"/>
      <c r="DI122" s="99"/>
      <c r="DJ122" s="99"/>
      <c r="DK122" s="99"/>
      <c r="DL122" s="99"/>
      <c r="DM122" s="99"/>
      <c r="DN122" s="99"/>
      <c r="DO122" s="99"/>
      <c r="DP122" s="99"/>
      <c r="DQ122" s="99"/>
      <c r="DR122" s="99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  <c r="ED122" s="99"/>
      <c r="EE122" s="99"/>
      <c r="EF122" s="99"/>
      <c r="EG122" s="99"/>
      <c r="EH122" s="99"/>
      <c r="EI122" s="99"/>
      <c r="EJ122" s="99"/>
      <c r="EK122" s="99"/>
      <c r="EL122" s="99"/>
      <c r="EM122" s="99"/>
      <c r="EN122" s="99"/>
      <c r="EO122" s="99"/>
      <c r="EP122" s="99"/>
      <c r="EQ122" s="99"/>
      <c r="ER122" s="99"/>
      <c r="ES122" s="99"/>
      <c r="ET122" s="99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99"/>
      <c r="FG122" s="99"/>
      <c r="FH122" s="99"/>
      <c r="FI122" s="99"/>
      <c r="FJ122" s="99"/>
      <c r="FK122" s="99"/>
      <c r="FL122" s="99"/>
    </row>
    <row r="123" spans="1:168" s="100" customFormat="1" ht="12.75">
      <c r="A123" s="96">
        <v>28</v>
      </c>
      <c r="B123" s="41" t="s">
        <v>244</v>
      </c>
      <c r="C123" s="63"/>
      <c r="D123" s="63"/>
      <c r="E123" s="63"/>
      <c r="F123" s="54" t="s">
        <v>21</v>
      </c>
      <c r="G123" s="119">
        <f>SUM(G124:G129)</f>
        <v>11</v>
      </c>
      <c r="H123" s="119">
        <f>H124+H125+H126+H127+H128+H129</f>
        <v>10</v>
      </c>
      <c r="I123" s="61"/>
      <c r="J123" s="63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99"/>
      <c r="FG123" s="99"/>
      <c r="FH123" s="99"/>
      <c r="FI123" s="99"/>
      <c r="FJ123" s="99"/>
      <c r="FK123" s="99"/>
      <c r="FL123" s="99"/>
    </row>
    <row r="124" spans="1:168" s="104" customFormat="1" ht="38.25">
      <c r="A124" s="96"/>
      <c r="B124" s="41"/>
      <c r="C124" s="43" t="s">
        <v>26</v>
      </c>
      <c r="D124" s="44" t="s">
        <v>27</v>
      </c>
      <c r="E124" s="123" t="s">
        <v>28</v>
      </c>
      <c r="F124" s="25" t="s">
        <v>245</v>
      </c>
      <c r="G124" s="102">
        <v>1</v>
      </c>
      <c r="H124" s="102">
        <v>1</v>
      </c>
      <c r="I124" s="103" t="s">
        <v>17</v>
      </c>
      <c r="J124" s="121" t="s">
        <v>114</v>
      </c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99"/>
      <c r="DO124" s="99"/>
      <c r="DP124" s="99"/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99"/>
      <c r="EB124" s="99"/>
      <c r="EC124" s="99"/>
      <c r="ED124" s="99"/>
      <c r="EE124" s="99"/>
      <c r="EF124" s="99"/>
      <c r="EG124" s="99"/>
      <c r="EH124" s="99"/>
      <c r="EI124" s="99"/>
      <c r="EJ124" s="99"/>
      <c r="EK124" s="99"/>
      <c r="EL124" s="99"/>
      <c r="EM124" s="99"/>
      <c r="EN124" s="99"/>
      <c r="EO124" s="99"/>
      <c r="EP124" s="99"/>
      <c r="EQ124" s="99"/>
      <c r="ER124" s="99"/>
      <c r="ES124" s="99"/>
      <c r="ET124" s="99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99"/>
      <c r="FG124" s="99"/>
      <c r="FH124" s="99"/>
      <c r="FI124" s="99"/>
      <c r="FJ124" s="99"/>
      <c r="FK124" s="99"/>
      <c r="FL124" s="99"/>
    </row>
    <row r="125" spans="1:168" s="104" customFormat="1" ht="38.25">
      <c r="A125" s="96"/>
      <c r="B125" s="41"/>
      <c r="C125" s="43" t="s">
        <v>151</v>
      </c>
      <c r="D125" s="44" t="s">
        <v>152</v>
      </c>
      <c r="E125" s="50" t="s">
        <v>246</v>
      </c>
      <c r="F125" s="25" t="s">
        <v>247</v>
      </c>
      <c r="G125" s="102">
        <v>3</v>
      </c>
      <c r="H125" s="102">
        <v>2</v>
      </c>
      <c r="I125" s="103" t="s">
        <v>17</v>
      </c>
      <c r="J125" s="121" t="s">
        <v>248</v>
      </c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  <c r="DG125" s="99"/>
      <c r="DH125" s="99"/>
      <c r="DI125" s="99"/>
      <c r="DJ125" s="99"/>
      <c r="DK125" s="99"/>
      <c r="DL125" s="99"/>
      <c r="DM125" s="99"/>
      <c r="DN125" s="99"/>
      <c r="DO125" s="99"/>
      <c r="DP125" s="99"/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99"/>
      <c r="EB125" s="99"/>
      <c r="EC125" s="99"/>
      <c r="ED125" s="99"/>
      <c r="EE125" s="99"/>
      <c r="EF125" s="99"/>
      <c r="EG125" s="99"/>
      <c r="EH125" s="99"/>
      <c r="EI125" s="99"/>
      <c r="EJ125" s="99"/>
      <c r="EK125" s="99"/>
      <c r="EL125" s="99"/>
      <c r="EM125" s="99"/>
      <c r="EN125" s="99"/>
      <c r="EO125" s="99"/>
      <c r="EP125" s="99"/>
      <c r="EQ125" s="99"/>
      <c r="ER125" s="99"/>
      <c r="ES125" s="99"/>
      <c r="ET125" s="99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99"/>
      <c r="FG125" s="99"/>
      <c r="FH125" s="99"/>
      <c r="FI125" s="99"/>
      <c r="FJ125" s="99"/>
      <c r="FK125" s="99"/>
      <c r="FL125" s="99"/>
    </row>
    <row r="126" spans="1:168" s="104" customFormat="1" ht="38.25">
      <c r="A126" s="96"/>
      <c r="B126" s="41"/>
      <c r="C126" s="43" t="s">
        <v>36</v>
      </c>
      <c r="D126" s="44" t="s">
        <v>37</v>
      </c>
      <c r="E126" s="50" t="s">
        <v>249</v>
      </c>
      <c r="F126" s="25" t="s">
        <v>250</v>
      </c>
      <c r="G126" s="115">
        <v>1</v>
      </c>
      <c r="H126" s="115">
        <v>1</v>
      </c>
      <c r="I126" s="103" t="s">
        <v>17</v>
      </c>
      <c r="J126" s="121" t="s">
        <v>251</v>
      </c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99"/>
      <c r="DK126" s="99"/>
      <c r="DL126" s="99"/>
      <c r="DM126" s="99"/>
      <c r="DN126" s="99"/>
      <c r="DO126" s="99"/>
      <c r="DP126" s="99"/>
      <c r="DQ126" s="99"/>
      <c r="DR126" s="99"/>
      <c r="DS126" s="99"/>
      <c r="DT126" s="99"/>
      <c r="DU126" s="99"/>
      <c r="DV126" s="99"/>
      <c r="DW126" s="99"/>
      <c r="DX126" s="99"/>
      <c r="DY126" s="99"/>
      <c r="DZ126" s="99"/>
      <c r="EA126" s="99"/>
      <c r="EB126" s="99"/>
      <c r="EC126" s="99"/>
      <c r="ED126" s="99"/>
      <c r="EE126" s="99"/>
      <c r="EF126" s="99"/>
      <c r="EG126" s="99"/>
      <c r="EH126" s="99"/>
      <c r="EI126" s="99"/>
      <c r="EJ126" s="99"/>
      <c r="EK126" s="99"/>
      <c r="EL126" s="99"/>
      <c r="EM126" s="99"/>
      <c r="EN126" s="99"/>
      <c r="EO126" s="99"/>
      <c r="EP126" s="99"/>
      <c r="EQ126" s="99"/>
      <c r="ER126" s="99"/>
      <c r="ES126" s="99"/>
      <c r="ET126" s="99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99"/>
      <c r="FG126" s="99"/>
      <c r="FH126" s="99"/>
      <c r="FI126" s="99"/>
      <c r="FJ126" s="99"/>
      <c r="FK126" s="99"/>
      <c r="FL126" s="99"/>
    </row>
    <row r="127" spans="1:168" s="104" customFormat="1" ht="38.25">
      <c r="A127" s="96"/>
      <c r="B127" s="41"/>
      <c r="C127" s="43" t="s">
        <v>36</v>
      </c>
      <c r="D127" s="44" t="s">
        <v>37</v>
      </c>
      <c r="E127" s="50" t="s">
        <v>249</v>
      </c>
      <c r="F127" s="25" t="s">
        <v>252</v>
      </c>
      <c r="G127" s="115">
        <v>2</v>
      </c>
      <c r="H127" s="115">
        <v>2</v>
      </c>
      <c r="I127" s="103" t="s">
        <v>17</v>
      </c>
      <c r="J127" s="121" t="s">
        <v>251</v>
      </c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  <c r="CZ127" s="99"/>
      <c r="DA127" s="99"/>
      <c r="DB127" s="99"/>
      <c r="DC127" s="99"/>
      <c r="DD127" s="99"/>
      <c r="DE127" s="99"/>
      <c r="DF127" s="99"/>
      <c r="DG127" s="99"/>
      <c r="DH127" s="99"/>
      <c r="DI127" s="99"/>
      <c r="DJ127" s="99"/>
      <c r="DK127" s="99"/>
      <c r="DL127" s="99"/>
      <c r="DM127" s="99"/>
      <c r="DN127" s="99"/>
      <c r="DO127" s="99"/>
      <c r="DP127" s="99"/>
      <c r="DQ127" s="99"/>
      <c r="DR127" s="99"/>
      <c r="DS127" s="99"/>
      <c r="DT127" s="99"/>
      <c r="DU127" s="99"/>
      <c r="DV127" s="99"/>
      <c r="DW127" s="99"/>
      <c r="DX127" s="99"/>
      <c r="DY127" s="99"/>
      <c r="DZ127" s="99"/>
      <c r="EA127" s="99"/>
      <c r="EB127" s="99"/>
      <c r="EC127" s="99"/>
      <c r="ED127" s="99"/>
      <c r="EE127" s="99"/>
      <c r="EF127" s="99"/>
      <c r="EG127" s="99"/>
      <c r="EH127" s="99"/>
      <c r="EI127" s="99"/>
      <c r="EJ127" s="99"/>
      <c r="EK127" s="99"/>
      <c r="EL127" s="99"/>
      <c r="EM127" s="99"/>
      <c r="EN127" s="99"/>
      <c r="EO127" s="99"/>
      <c r="EP127" s="99"/>
      <c r="EQ127" s="99"/>
      <c r="ER127" s="99"/>
      <c r="ES127" s="99"/>
      <c r="ET127" s="99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99"/>
      <c r="FG127" s="99"/>
      <c r="FH127" s="99"/>
      <c r="FI127" s="99"/>
      <c r="FJ127" s="99"/>
      <c r="FK127" s="99"/>
      <c r="FL127" s="99"/>
    </row>
    <row r="128" spans="1:168" s="104" customFormat="1" ht="38.25">
      <c r="A128" s="96"/>
      <c r="B128" s="41"/>
      <c r="C128" s="43" t="s">
        <v>151</v>
      </c>
      <c r="D128" s="44" t="s">
        <v>152</v>
      </c>
      <c r="E128" s="50" t="s">
        <v>253</v>
      </c>
      <c r="F128" s="25" t="s">
        <v>254</v>
      </c>
      <c r="G128" s="102">
        <v>2</v>
      </c>
      <c r="H128" s="102">
        <v>2</v>
      </c>
      <c r="I128" s="103" t="s">
        <v>17</v>
      </c>
      <c r="J128" s="121" t="s">
        <v>248</v>
      </c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99"/>
      <c r="DH128" s="99"/>
      <c r="DI128" s="99"/>
      <c r="DJ128" s="99"/>
      <c r="DK128" s="99"/>
      <c r="DL128" s="99"/>
      <c r="DM128" s="99"/>
      <c r="DN128" s="99"/>
      <c r="DO128" s="99"/>
      <c r="DP128" s="99"/>
      <c r="DQ128" s="99"/>
      <c r="DR128" s="99"/>
      <c r="DS128" s="99"/>
      <c r="DT128" s="99"/>
      <c r="DU128" s="99"/>
      <c r="DV128" s="99"/>
      <c r="DW128" s="99"/>
      <c r="DX128" s="99"/>
      <c r="DY128" s="99"/>
      <c r="DZ128" s="99"/>
      <c r="EA128" s="99"/>
      <c r="EB128" s="99"/>
      <c r="EC128" s="99"/>
      <c r="ED128" s="99"/>
      <c r="EE128" s="99"/>
      <c r="EF128" s="99"/>
      <c r="EG128" s="99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99"/>
      <c r="FH128" s="99"/>
      <c r="FI128" s="99"/>
      <c r="FJ128" s="99"/>
      <c r="FK128" s="99"/>
      <c r="FL128" s="99"/>
    </row>
    <row r="129" spans="1:168" s="104" customFormat="1" ht="38.25">
      <c r="A129" s="96"/>
      <c r="B129" s="41"/>
      <c r="C129" s="43">
        <v>240000</v>
      </c>
      <c r="D129" s="44" t="s">
        <v>255</v>
      </c>
      <c r="E129" s="123" t="s">
        <v>256</v>
      </c>
      <c r="F129" s="25" t="s">
        <v>257</v>
      </c>
      <c r="G129" s="102">
        <v>2</v>
      </c>
      <c r="H129" s="102">
        <v>2</v>
      </c>
      <c r="I129" s="49" t="s">
        <v>35</v>
      </c>
      <c r="J129" s="121" t="s">
        <v>248</v>
      </c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99"/>
      <c r="CU129" s="99"/>
      <c r="CV129" s="99"/>
      <c r="CW129" s="99"/>
      <c r="CX129" s="99"/>
      <c r="CY129" s="99"/>
      <c r="CZ129" s="99"/>
      <c r="DA129" s="99"/>
      <c r="DB129" s="99"/>
      <c r="DC129" s="99"/>
      <c r="DD129" s="99"/>
      <c r="DE129" s="99"/>
      <c r="DF129" s="99"/>
      <c r="DG129" s="99"/>
      <c r="DH129" s="99"/>
      <c r="DI129" s="99"/>
      <c r="DJ129" s="99"/>
      <c r="DK129" s="99"/>
      <c r="DL129" s="99"/>
      <c r="DM129" s="99"/>
      <c r="DN129" s="99"/>
      <c r="DO129" s="99"/>
      <c r="DP129" s="99"/>
      <c r="DQ129" s="99"/>
      <c r="DR129" s="99"/>
      <c r="DS129" s="99"/>
      <c r="DT129" s="99"/>
      <c r="DU129" s="99"/>
      <c r="DV129" s="99"/>
      <c r="DW129" s="99"/>
      <c r="DX129" s="99"/>
      <c r="DY129" s="99"/>
      <c r="DZ129" s="99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99"/>
      <c r="EM129" s="99"/>
      <c r="EN129" s="99"/>
      <c r="EO129" s="99"/>
      <c r="EP129" s="99"/>
      <c r="EQ129" s="99"/>
      <c r="ER129" s="99"/>
      <c r="ES129" s="99"/>
      <c r="ET129" s="99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99"/>
      <c r="FG129" s="99"/>
      <c r="FH129" s="99"/>
      <c r="FI129" s="99"/>
      <c r="FJ129" s="99"/>
      <c r="FK129" s="99"/>
      <c r="FL129" s="99"/>
    </row>
    <row r="130" spans="1:168" s="100" customFormat="1" ht="12.75">
      <c r="A130" s="96">
        <v>29</v>
      </c>
      <c r="B130" s="41" t="s">
        <v>258</v>
      </c>
      <c r="C130" s="63"/>
      <c r="D130" s="63"/>
      <c r="E130" s="94"/>
      <c r="F130" s="54" t="s">
        <v>21</v>
      </c>
      <c r="G130" s="119">
        <f>SUM(G131:G133)</f>
        <v>5</v>
      </c>
      <c r="H130" s="119"/>
      <c r="I130" s="61"/>
      <c r="J130" s="63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  <c r="FI130" s="99"/>
      <c r="FJ130" s="99"/>
      <c r="FK130" s="99"/>
      <c r="FL130" s="99"/>
    </row>
    <row r="131" spans="1:168" s="104" customFormat="1" ht="25.5">
      <c r="A131" s="96"/>
      <c r="B131" s="41"/>
      <c r="C131" s="43" t="s">
        <v>151</v>
      </c>
      <c r="D131" s="44" t="s">
        <v>152</v>
      </c>
      <c r="E131" s="123" t="s">
        <v>259</v>
      </c>
      <c r="F131" s="25" t="s">
        <v>260</v>
      </c>
      <c r="G131" s="102">
        <v>1</v>
      </c>
      <c r="H131" s="102"/>
      <c r="I131" s="103" t="s">
        <v>17</v>
      </c>
      <c r="J131" s="23" t="s">
        <v>114</v>
      </c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  <c r="FH131" s="99"/>
      <c r="FI131" s="99"/>
      <c r="FJ131" s="99"/>
      <c r="FK131" s="99"/>
      <c r="FL131" s="99"/>
    </row>
    <row r="132" spans="1:168" s="104" customFormat="1" ht="25.5">
      <c r="A132" s="96"/>
      <c r="B132" s="41"/>
      <c r="C132" s="43" t="s">
        <v>151</v>
      </c>
      <c r="D132" s="44" t="s">
        <v>152</v>
      </c>
      <c r="E132" s="123" t="s">
        <v>261</v>
      </c>
      <c r="F132" s="25" t="s">
        <v>262</v>
      </c>
      <c r="G132" s="102">
        <v>1</v>
      </c>
      <c r="H132" s="102"/>
      <c r="I132" s="103" t="s">
        <v>17</v>
      </c>
      <c r="J132" s="23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  <c r="CZ132" s="99"/>
      <c r="DA132" s="99"/>
      <c r="DB132" s="99"/>
      <c r="DC132" s="99"/>
      <c r="DD132" s="99"/>
      <c r="DE132" s="99"/>
      <c r="DF132" s="99"/>
      <c r="DG132" s="99"/>
      <c r="DH132" s="99"/>
      <c r="DI132" s="99"/>
      <c r="DJ132" s="99"/>
      <c r="DK132" s="99"/>
      <c r="DL132" s="99"/>
      <c r="DM132" s="99"/>
      <c r="DN132" s="99"/>
      <c r="DO132" s="99"/>
      <c r="DP132" s="99"/>
      <c r="DQ132" s="99"/>
      <c r="DR132" s="99"/>
      <c r="DS132" s="99"/>
      <c r="DT132" s="99"/>
      <c r="DU132" s="99"/>
      <c r="DV132" s="99"/>
      <c r="DW132" s="99"/>
      <c r="DX132" s="99"/>
      <c r="DY132" s="99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99"/>
      <c r="EM132" s="99"/>
      <c r="EN132" s="99"/>
      <c r="EO132" s="99"/>
      <c r="EP132" s="99"/>
      <c r="EQ132" s="99"/>
      <c r="ER132" s="99"/>
      <c r="ES132" s="99"/>
      <c r="ET132" s="99"/>
      <c r="EU132" s="99"/>
      <c r="EV132" s="99"/>
      <c r="EW132" s="99"/>
      <c r="EX132" s="99"/>
      <c r="EY132" s="99"/>
      <c r="EZ132" s="99"/>
      <c r="FA132" s="99"/>
      <c r="FB132" s="99"/>
      <c r="FC132" s="99"/>
      <c r="FD132" s="99"/>
      <c r="FE132" s="99"/>
      <c r="FF132" s="99"/>
      <c r="FG132" s="99"/>
      <c r="FH132" s="99"/>
      <c r="FI132" s="99"/>
      <c r="FJ132" s="99"/>
      <c r="FK132" s="99"/>
      <c r="FL132" s="99"/>
    </row>
    <row r="133" spans="1:168" s="104" customFormat="1" ht="55.5" customHeight="1">
      <c r="A133" s="96"/>
      <c r="B133" s="41"/>
      <c r="C133" s="43" t="s">
        <v>151</v>
      </c>
      <c r="D133" s="44" t="s">
        <v>152</v>
      </c>
      <c r="E133" s="125" t="s">
        <v>263</v>
      </c>
      <c r="F133" s="25" t="s">
        <v>264</v>
      </c>
      <c r="G133" s="102">
        <v>3</v>
      </c>
      <c r="H133" s="102"/>
      <c r="I133" s="103" t="s">
        <v>136</v>
      </c>
      <c r="J133" s="121" t="s">
        <v>265</v>
      </c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  <c r="DA133" s="99"/>
      <c r="DB133" s="99"/>
      <c r="DC133" s="99"/>
      <c r="DD133" s="99"/>
      <c r="DE133" s="99"/>
      <c r="DF133" s="99"/>
      <c r="DG133" s="99"/>
      <c r="DH133" s="99"/>
      <c r="DI133" s="99"/>
      <c r="DJ133" s="99"/>
      <c r="DK133" s="99"/>
      <c r="DL133" s="99"/>
      <c r="DM133" s="99"/>
      <c r="DN133" s="99"/>
      <c r="DO133" s="99"/>
      <c r="DP133" s="99"/>
      <c r="DQ133" s="99"/>
      <c r="DR133" s="99"/>
      <c r="DS133" s="99"/>
      <c r="DT133" s="99"/>
      <c r="DU133" s="99"/>
      <c r="DV133" s="99"/>
      <c r="DW133" s="99"/>
      <c r="DX133" s="99"/>
      <c r="DY133" s="99"/>
      <c r="DZ133" s="99"/>
      <c r="EA133" s="99"/>
      <c r="EB133" s="99"/>
      <c r="EC133" s="99"/>
      <c r="ED133" s="99"/>
      <c r="EE133" s="99"/>
      <c r="EF133" s="99"/>
      <c r="EG133" s="99"/>
      <c r="EH133" s="99"/>
      <c r="EI133" s="99"/>
      <c r="EJ133" s="99"/>
      <c r="EK133" s="99"/>
      <c r="EL133" s="99"/>
      <c r="EM133" s="99"/>
      <c r="EN133" s="99"/>
      <c r="EO133" s="99"/>
      <c r="EP133" s="99"/>
      <c r="EQ133" s="99"/>
      <c r="ER133" s="99"/>
      <c r="ES133" s="99"/>
      <c r="ET133" s="99"/>
      <c r="EU133" s="99"/>
      <c r="EV133" s="99"/>
      <c r="EW133" s="99"/>
      <c r="EX133" s="99"/>
      <c r="EY133" s="99"/>
      <c r="EZ133" s="99"/>
      <c r="FA133" s="99"/>
      <c r="FB133" s="99"/>
      <c r="FC133" s="99"/>
      <c r="FD133" s="99"/>
      <c r="FE133" s="99"/>
      <c r="FF133" s="99"/>
      <c r="FG133" s="99"/>
      <c r="FH133" s="99"/>
      <c r="FI133" s="99"/>
      <c r="FJ133" s="99"/>
      <c r="FK133" s="99"/>
      <c r="FL133" s="99"/>
    </row>
    <row r="134" spans="1:168" s="104" customFormat="1" ht="12.75">
      <c r="A134" s="96">
        <v>30</v>
      </c>
      <c r="B134" s="19" t="s">
        <v>266</v>
      </c>
      <c r="C134" s="92"/>
      <c r="D134" s="92"/>
      <c r="E134" s="94"/>
      <c r="F134" s="54" t="s">
        <v>21</v>
      </c>
      <c r="G134" s="119">
        <f>G135+G136+G137+G138</f>
        <v>4</v>
      </c>
      <c r="H134" s="119"/>
      <c r="I134" s="61"/>
      <c r="J134" s="63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  <c r="FB134" s="99"/>
      <c r="FC134" s="99"/>
      <c r="FD134" s="99"/>
      <c r="FE134" s="99"/>
      <c r="FF134" s="99"/>
      <c r="FG134" s="99"/>
      <c r="FH134" s="99"/>
      <c r="FI134" s="99"/>
      <c r="FJ134" s="99"/>
      <c r="FK134" s="99"/>
      <c r="FL134" s="99"/>
    </row>
    <row r="135" spans="1:168" s="104" customFormat="1" ht="12.75" customHeight="1">
      <c r="A135" s="96"/>
      <c r="B135" s="19"/>
      <c r="C135" s="50" t="s">
        <v>157</v>
      </c>
      <c r="D135" s="25" t="s">
        <v>158</v>
      </c>
      <c r="E135" s="85" t="s">
        <v>267</v>
      </c>
      <c r="F135" s="25" t="s">
        <v>268</v>
      </c>
      <c r="G135" s="102">
        <v>1</v>
      </c>
      <c r="H135" s="102"/>
      <c r="I135" s="103" t="s">
        <v>269</v>
      </c>
      <c r="J135" s="126" t="s">
        <v>270</v>
      </c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  <c r="CW135" s="99"/>
      <c r="CX135" s="99"/>
      <c r="CY135" s="99"/>
      <c r="CZ135" s="99"/>
      <c r="DA135" s="99"/>
      <c r="DB135" s="99"/>
      <c r="DC135" s="99"/>
      <c r="DD135" s="99"/>
      <c r="DE135" s="99"/>
      <c r="DF135" s="99"/>
      <c r="DG135" s="99"/>
      <c r="DH135" s="99"/>
      <c r="DI135" s="99"/>
      <c r="DJ135" s="99"/>
      <c r="DK135" s="99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99"/>
      <c r="DY135" s="99"/>
      <c r="DZ135" s="99"/>
      <c r="EA135" s="99"/>
      <c r="EB135" s="99"/>
      <c r="EC135" s="99"/>
      <c r="ED135" s="99"/>
      <c r="EE135" s="99"/>
      <c r="EF135" s="99"/>
      <c r="EG135" s="99"/>
      <c r="EH135" s="99"/>
      <c r="EI135" s="99"/>
      <c r="EJ135" s="99"/>
      <c r="EK135" s="99"/>
      <c r="EL135" s="99"/>
      <c r="EM135" s="99"/>
      <c r="EN135" s="99"/>
      <c r="EO135" s="99"/>
      <c r="EP135" s="99"/>
      <c r="EQ135" s="99"/>
      <c r="ER135" s="99"/>
      <c r="ES135" s="99"/>
      <c r="ET135" s="99"/>
      <c r="EU135" s="99"/>
      <c r="EV135" s="99"/>
      <c r="EW135" s="99"/>
      <c r="EX135" s="99"/>
      <c r="EY135" s="99"/>
      <c r="EZ135" s="99"/>
      <c r="FA135" s="99"/>
      <c r="FB135" s="99"/>
      <c r="FC135" s="99"/>
      <c r="FD135" s="99"/>
      <c r="FE135" s="99"/>
      <c r="FF135" s="99"/>
      <c r="FG135" s="99"/>
      <c r="FH135" s="99"/>
      <c r="FI135" s="99"/>
      <c r="FJ135" s="99"/>
      <c r="FK135" s="99"/>
      <c r="FL135" s="99"/>
    </row>
    <row r="136" spans="1:168" s="104" customFormat="1" ht="12.75">
      <c r="A136" s="96"/>
      <c r="B136" s="19"/>
      <c r="C136" s="50" t="s">
        <v>157</v>
      </c>
      <c r="D136" s="25" t="s">
        <v>158</v>
      </c>
      <c r="E136" s="85" t="s">
        <v>267</v>
      </c>
      <c r="F136" s="25" t="s">
        <v>271</v>
      </c>
      <c r="G136" s="102">
        <v>1</v>
      </c>
      <c r="H136" s="102"/>
      <c r="I136" s="103" t="s">
        <v>269</v>
      </c>
      <c r="J136" s="127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  <c r="FB136" s="99"/>
      <c r="FC136" s="99"/>
      <c r="FD136" s="99"/>
      <c r="FE136" s="99"/>
      <c r="FF136" s="99"/>
      <c r="FG136" s="99"/>
      <c r="FH136" s="99"/>
      <c r="FI136" s="99"/>
      <c r="FJ136" s="99"/>
      <c r="FK136" s="99"/>
      <c r="FL136" s="99"/>
    </row>
    <row r="137" spans="1:168" s="104" customFormat="1" ht="12.75">
      <c r="A137" s="96"/>
      <c r="B137" s="19"/>
      <c r="C137" s="50" t="s">
        <v>157</v>
      </c>
      <c r="D137" s="25" t="s">
        <v>158</v>
      </c>
      <c r="E137" s="85" t="s">
        <v>267</v>
      </c>
      <c r="F137" s="25" t="s">
        <v>272</v>
      </c>
      <c r="G137" s="102">
        <v>1</v>
      </c>
      <c r="H137" s="102"/>
      <c r="I137" s="103" t="s">
        <v>269</v>
      </c>
      <c r="J137" s="127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99"/>
      <c r="FF137" s="99"/>
      <c r="FG137" s="99"/>
      <c r="FH137" s="99"/>
      <c r="FI137" s="99"/>
      <c r="FJ137" s="99"/>
      <c r="FK137" s="99"/>
      <c r="FL137" s="99"/>
    </row>
    <row r="138" spans="1:168" s="104" customFormat="1" ht="12.75">
      <c r="A138" s="96"/>
      <c r="B138" s="19"/>
      <c r="C138" s="50" t="s">
        <v>157</v>
      </c>
      <c r="D138" s="25" t="s">
        <v>158</v>
      </c>
      <c r="E138" s="85" t="s">
        <v>267</v>
      </c>
      <c r="F138" s="25" t="s">
        <v>273</v>
      </c>
      <c r="G138" s="102">
        <v>1</v>
      </c>
      <c r="H138" s="102"/>
      <c r="I138" s="103" t="s">
        <v>269</v>
      </c>
      <c r="J138" s="128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99"/>
      <c r="DG138" s="99"/>
      <c r="DH138" s="99"/>
      <c r="DI138" s="99"/>
      <c r="DJ138" s="99"/>
      <c r="DK138" s="99"/>
      <c r="DL138" s="99"/>
      <c r="DM138" s="99"/>
      <c r="DN138" s="99"/>
      <c r="DO138" s="99"/>
      <c r="DP138" s="99"/>
      <c r="DQ138" s="99"/>
      <c r="DR138" s="99"/>
      <c r="DS138" s="99"/>
      <c r="DT138" s="99"/>
      <c r="DU138" s="99"/>
      <c r="DV138" s="99"/>
      <c r="DW138" s="99"/>
      <c r="DX138" s="99"/>
      <c r="DY138" s="99"/>
      <c r="DZ138" s="99"/>
      <c r="EA138" s="99"/>
      <c r="EB138" s="99"/>
      <c r="EC138" s="99"/>
      <c r="ED138" s="99"/>
      <c r="EE138" s="99"/>
      <c r="EF138" s="99"/>
      <c r="EG138" s="99"/>
      <c r="EH138" s="99"/>
      <c r="EI138" s="99"/>
      <c r="EJ138" s="99"/>
      <c r="EK138" s="99"/>
      <c r="EL138" s="99"/>
      <c r="EM138" s="99"/>
      <c r="EN138" s="99"/>
      <c r="EO138" s="99"/>
      <c r="EP138" s="99"/>
      <c r="EQ138" s="99"/>
      <c r="ER138" s="99"/>
      <c r="ES138" s="99"/>
      <c r="ET138" s="99"/>
      <c r="EU138" s="99"/>
      <c r="EV138" s="99"/>
      <c r="EW138" s="99"/>
      <c r="EX138" s="99"/>
      <c r="EY138" s="99"/>
      <c r="EZ138" s="99"/>
      <c r="FA138" s="99"/>
      <c r="FB138" s="99"/>
      <c r="FC138" s="99"/>
      <c r="FD138" s="99"/>
      <c r="FE138" s="99"/>
      <c r="FF138" s="99"/>
      <c r="FG138" s="99"/>
      <c r="FH138" s="99"/>
      <c r="FI138" s="99"/>
      <c r="FJ138" s="99"/>
      <c r="FK138" s="99"/>
      <c r="FL138" s="99"/>
    </row>
    <row r="139" spans="1:168" s="104" customFormat="1" ht="24" customHeight="1">
      <c r="A139" s="96">
        <v>31</v>
      </c>
      <c r="B139" s="19" t="s">
        <v>274</v>
      </c>
      <c r="C139" s="92"/>
      <c r="D139" s="92"/>
      <c r="E139" s="92"/>
      <c r="F139" s="54" t="s">
        <v>21</v>
      </c>
      <c r="G139" s="129">
        <f>SUM(G140)</f>
        <v>2</v>
      </c>
      <c r="H139" s="129"/>
      <c r="I139" s="95"/>
      <c r="J139" s="121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</row>
    <row r="140" spans="1:168" s="104" customFormat="1" ht="30" customHeight="1">
      <c r="A140" s="96"/>
      <c r="B140" s="19"/>
      <c r="C140" s="43" t="s">
        <v>142</v>
      </c>
      <c r="D140" s="44" t="s">
        <v>143</v>
      </c>
      <c r="E140" s="85" t="s">
        <v>144</v>
      </c>
      <c r="F140" s="25" t="s">
        <v>145</v>
      </c>
      <c r="G140" s="48">
        <v>2</v>
      </c>
      <c r="H140" s="48"/>
      <c r="I140" s="21" t="s">
        <v>146</v>
      </c>
      <c r="J140" s="121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  <c r="FB140" s="99"/>
      <c r="FC140" s="99"/>
      <c r="FD140" s="99"/>
      <c r="FE140" s="99"/>
      <c r="FF140" s="99"/>
      <c r="FG140" s="99"/>
      <c r="FH140" s="99"/>
      <c r="FI140" s="99"/>
      <c r="FJ140" s="99"/>
      <c r="FK140" s="99"/>
      <c r="FL140" s="99"/>
    </row>
    <row r="141" spans="1:168" s="132" customFormat="1" ht="12.75">
      <c r="A141" s="130">
        <v>32</v>
      </c>
      <c r="B141" s="19" t="s">
        <v>275</v>
      </c>
      <c r="C141" s="92"/>
      <c r="D141" s="92"/>
      <c r="E141" s="131"/>
      <c r="F141" s="54" t="s">
        <v>21</v>
      </c>
      <c r="G141" s="111">
        <f>SUM(G142:G147)</f>
        <v>7</v>
      </c>
      <c r="H141" s="111"/>
      <c r="I141" s="110"/>
      <c r="J141" s="63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</row>
    <row r="142" spans="1:10" ht="25.5">
      <c r="A142" s="130"/>
      <c r="B142" s="19"/>
      <c r="C142" s="43" t="s">
        <v>199</v>
      </c>
      <c r="D142" s="44" t="s">
        <v>200</v>
      </c>
      <c r="E142" s="57" t="s">
        <v>276</v>
      </c>
      <c r="F142" s="58" t="s">
        <v>277</v>
      </c>
      <c r="G142" s="113">
        <v>1</v>
      </c>
      <c r="H142" s="113"/>
      <c r="I142" s="21" t="s">
        <v>278</v>
      </c>
      <c r="J142" s="41" t="s">
        <v>279</v>
      </c>
    </row>
    <row r="143" spans="1:10" ht="25.5">
      <c r="A143" s="130"/>
      <c r="B143" s="19"/>
      <c r="C143" s="43" t="s">
        <v>199</v>
      </c>
      <c r="D143" s="44" t="s">
        <v>200</v>
      </c>
      <c r="E143" s="57" t="s">
        <v>276</v>
      </c>
      <c r="F143" s="58" t="s">
        <v>280</v>
      </c>
      <c r="G143" s="113">
        <v>1</v>
      </c>
      <c r="H143" s="113"/>
      <c r="I143" s="21" t="s">
        <v>278</v>
      </c>
      <c r="J143" s="41"/>
    </row>
    <row r="144" spans="1:10" ht="38.25">
      <c r="A144" s="130"/>
      <c r="B144" s="19"/>
      <c r="C144" s="43" t="s">
        <v>199</v>
      </c>
      <c r="D144" s="44" t="s">
        <v>200</v>
      </c>
      <c r="E144" s="57" t="s">
        <v>204</v>
      </c>
      <c r="F144" s="58" t="s">
        <v>281</v>
      </c>
      <c r="G144" s="113">
        <v>2</v>
      </c>
      <c r="H144" s="113"/>
      <c r="I144" s="21" t="s">
        <v>278</v>
      </c>
      <c r="J144" s="25" t="s">
        <v>282</v>
      </c>
    </row>
    <row r="145" spans="1:10" ht="38.25">
      <c r="A145" s="130"/>
      <c r="B145" s="19"/>
      <c r="C145" s="43" t="s">
        <v>199</v>
      </c>
      <c r="D145" s="44" t="s">
        <v>200</v>
      </c>
      <c r="E145" s="57" t="s">
        <v>204</v>
      </c>
      <c r="F145" s="58" t="s">
        <v>283</v>
      </c>
      <c r="G145" s="113">
        <v>1</v>
      </c>
      <c r="H145" s="113"/>
      <c r="I145" s="21" t="s">
        <v>278</v>
      </c>
      <c r="J145" s="25" t="s">
        <v>284</v>
      </c>
    </row>
    <row r="146" spans="1:10" ht="38.25">
      <c r="A146" s="130"/>
      <c r="B146" s="19"/>
      <c r="C146" s="43" t="s">
        <v>199</v>
      </c>
      <c r="D146" s="44" t="s">
        <v>200</v>
      </c>
      <c r="E146" s="57" t="s">
        <v>204</v>
      </c>
      <c r="F146" s="58" t="s">
        <v>285</v>
      </c>
      <c r="G146" s="113">
        <v>1</v>
      </c>
      <c r="H146" s="113"/>
      <c r="I146" s="21" t="s">
        <v>203</v>
      </c>
      <c r="J146" s="25" t="s">
        <v>282</v>
      </c>
    </row>
    <row r="147" spans="1:10" ht="76.5">
      <c r="A147" s="130"/>
      <c r="B147" s="19"/>
      <c r="C147" s="43" t="s">
        <v>199</v>
      </c>
      <c r="D147" s="44" t="s">
        <v>200</v>
      </c>
      <c r="E147" s="57" t="s">
        <v>204</v>
      </c>
      <c r="F147" s="58" t="s">
        <v>286</v>
      </c>
      <c r="G147" s="113">
        <v>1</v>
      </c>
      <c r="H147" s="113"/>
      <c r="I147" s="21" t="s">
        <v>203</v>
      </c>
      <c r="J147" s="25" t="s">
        <v>287</v>
      </c>
    </row>
    <row r="148" spans="1:168" s="132" customFormat="1" ht="12.75">
      <c r="A148" s="130">
        <v>33</v>
      </c>
      <c r="B148" s="19" t="s">
        <v>288</v>
      </c>
      <c r="C148" s="92"/>
      <c r="D148" s="92"/>
      <c r="E148" s="131"/>
      <c r="F148" s="54" t="s">
        <v>21</v>
      </c>
      <c r="G148" s="111">
        <f>SUM(G149:G156)</f>
        <v>20</v>
      </c>
      <c r="H148" s="111">
        <f>SUM(H149:H156)</f>
        <v>18</v>
      </c>
      <c r="I148" s="110"/>
      <c r="J148" s="63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</row>
    <row r="149" spans="1:10" ht="38.25" customHeight="1">
      <c r="A149" s="130"/>
      <c r="B149" s="19"/>
      <c r="C149" s="43" t="s">
        <v>36</v>
      </c>
      <c r="D149" s="44" t="s">
        <v>37</v>
      </c>
      <c r="E149" s="16" t="s">
        <v>78</v>
      </c>
      <c r="F149" s="58" t="s">
        <v>289</v>
      </c>
      <c r="G149" s="48">
        <v>3</v>
      </c>
      <c r="H149" s="48">
        <v>3</v>
      </c>
      <c r="I149" s="20" t="s">
        <v>290</v>
      </c>
      <c r="J149" s="72" t="s">
        <v>114</v>
      </c>
    </row>
    <row r="150" spans="1:10" ht="25.5">
      <c r="A150" s="130"/>
      <c r="B150" s="19"/>
      <c r="C150" s="43" t="s">
        <v>36</v>
      </c>
      <c r="D150" s="44" t="s">
        <v>37</v>
      </c>
      <c r="E150" s="16" t="s">
        <v>78</v>
      </c>
      <c r="F150" s="58" t="s">
        <v>291</v>
      </c>
      <c r="G150" s="48">
        <v>3</v>
      </c>
      <c r="H150" s="48">
        <v>3</v>
      </c>
      <c r="I150" s="20" t="s">
        <v>176</v>
      </c>
      <c r="J150" s="133"/>
    </row>
    <row r="151" spans="1:10" ht="25.5">
      <c r="A151" s="130"/>
      <c r="B151" s="19"/>
      <c r="C151" s="43" t="s">
        <v>36</v>
      </c>
      <c r="D151" s="44" t="s">
        <v>37</v>
      </c>
      <c r="E151" s="16" t="s">
        <v>78</v>
      </c>
      <c r="F151" s="58" t="s">
        <v>292</v>
      </c>
      <c r="G151" s="48">
        <v>1</v>
      </c>
      <c r="H151" s="48">
        <v>1</v>
      </c>
      <c r="I151" s="20" t="s">
        <v>113</v>
      </c>
      <c r="J151" s="133"/>
    </row>
    <row r="152" spans="1:10" ht="25.5">
      <c r="A152" s="130"/>
      <c r="B152" s="19"/>
      <c r="C152" s="43" t="s">
        <v>36</v>
      </c>
      <c r="D152" s="44" t="s">
        <v>37</v>
      </c>
      <c r="E152" s="16" t="s">
        <v>78</v>
      </c>
      <c r="F152" s="58" t="s">
        <v>293</v>
      </c>
      <c r="G152" s="48">
        <v>2</v>
      </c>
      <c r="H152" s="48">
        <v>2</v>
      </c>
      <c r="I152" s="20" t="s">
        <v>294</v>
      </c>
      <c r="J152" s="133"/>
    </row>
    <row r="153" spans="1:10" ht="25.5">
      <c r="A153" s="130"/>
      <c r="B153" s="19"/>
      <c r="C153" s="50">
        <v>210000</v>
      </c>
      <c r="D153" s="25" t="s">
        <v>101</v>
      </c>
      <c r="E153" s="16" t="s">
        <v>102</v>
      </c>
      <c r="F153" s="58" t="s">
        <v>295</v>
      </c>
      <c r="G153" s="48">
        <v>4</v>
      </c>
      <c r="H153" s="48">
        <v>4</v>
      </c>
      <c r="I153" s="20" t="s">
        <v>14</v>
      </c>
      <c r="J153" s="133"/>
    </row>
    <row r="154" spans="1:10" ht="25.5">
      <c r="A154" s="130"/>
      <c r="B154" s="19"/>
      <c r="C154" s="43" t="s">
        <v>26</v>
      </c>
      <c r="D154" s="44" t="s">
        <v>27</v>
      </c>
      <c r="E154" s="16" t="s">
        <v>296</v>
      </c>
      <c r="F154" s="16" t="s">
        <v>297</v>
      </c>
      <c r="G154" s="48">
        <v>4</v>
      </c>
      <c r="H154" s="48">
        <v>4</v>
      </c>
      <c r="I154" s="21" t="s">
        <v>298</v>
      </c>
      <c r="J154" s="133"/>
    </row>
    <row r="155" spans="1:10" ht="25.5">
      <c r="A155" s="130"/>
      <c r="B155" s="19"/>
      <c r="C155" s="43" t="s">
        <v>36</v>
      </c>
      <c r="D155" s="44" t="s">
        <v>37</v>
      </c>
      <c r="E155" s="16" t="s">
        <v>299</v>
      </c>
      <c r="F155" s="21" t="s">
        <v>300</v>
      </c>
      <c r="G155" s="48">
        <v>1</v>
      </c>
      <c r="H155" s="48">
        <v>1</v>
      </c>
      <c r="I155" s="20" t="s">
        <v>14</v>
      </c>
      <c r="J155" s="133"/>
    </row>
    <row r="156" spans="1:10" ht="30.75" customHeight="1">
      <c r="A156" s="130"/>
      <c r="B156" s="16" t="s">
        <v>301</v>
      </c>
      <c r="C156" s="38">
        <v>230000</v>
      </c>
      <c r="D156" s="39" t="s">
        <v>22</v>
      </c>
      <c r="E156" s="16" t="s">
        <v>23</v>
      </c>
      <c r="F156" s="21" t="s">
        <v>22</v>
      </c>
      <c r="G156" s="48">
        <v>2</v>
      </c>
      <c r="H156" s="48"/>
      <c r="I156" s="20" t="s">
        <v>302</v>
      </c>
      <c r="J156" s="74"/>
    </row>
    <row r="157" spans="1:168" s="132" customFormat="1" ht="12.75">
      <c r="A157" s="130">
        <v>34</v>
      </c>
      <c r="B157" s="19" t="s">
        <v>303</v>
      </c>
      <c r="C157" s="92"/>
      <c r="D157" s="92"/>
      <c r="E157" s="134"/>
      <c r="F157" s="135" t="s">
        <v>10</v>
      </c>
      <c r="G157" s="111">
        <f>SUM(G158:G161)</f>
        <v>19</v>
      </c>
      <c r="H157" s="111">
        <f>SUM(H158:H161)</f>
        <v>19</v>
      </c>
      <c r="I157" s="110"/>
      <c r="J157" s="63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</row>
    <row r="158" spans="1:10" ht="38.25">
      <c r="A158" s="130"/>
      <c r="B158" s="19"/>
      <c r="C158" s="43" t="s">
        <v>45</v>
      </c>
      <c r="D158" s="44" t="s">
        <v>46</v>
      </c>
      <c r="E158" s="16" t="s">
        <v>304</v>
      </c>
      <c r="F158" s="58" t="s">
        <v>305</v>
      </c>
      <c r="G158" s="113">
        <v>4</v>
      </c>
      <c r="H158" s="113">
        <v>4</v>
      </c>
      <c r="I158" s="20" t="s">
        <v>176</v>
      </c>
      <c r="J158" s="25" t="s">
        <v>306</v>
      </c>
    </row>
    <row r="159" spans="1:10" ht="38.25">
      <c r="A159" s="130"/>
      <c r="B159" s="19"/>
      <c r="C159" s="43" t="s">
        <v>45</v>
      </c>
      <c r="D159" s="44" t="s">
        <v>46</v>
      </c>
      <c r="E159" s="16" t="s">
        <v>304</v>
      </c>
      <c r="F159" s="58" t="s">
        <v>307</v>
      </c>
      <c r="G159" s="113">
        <v>5</v>
      </c>
      <c r="H159" s="113">
        <v>5</v>
      </c>
      <c r="I159" s="21" t="s">
        <v>308</v>
      </c>
      <c r="J159" s="25"/>
    </row>
    <row r="160" spans="1:10" ht="12.75">
      <c r="A160" s="130"/>
      <c r="B160" s="19"/>
      <c r="C160" s="43" t="s">
        <v>45</v>
      </c>
      <c r="D160" s="44" t="s">
        <v>46</v>
      </c>
      <c r="E160" s="16" t="s">
        <v>304</v>
      </c>
      <c r="F160" s="58" t="s">
        <v>309</v>
      </c>
      <c r="G160" s="113">
        <v>5</v>
      </c>
      <c r="H160" s="113">
        <v>5</v>
      </c>
      <c r="I160" s="21" t="s">
        <v>113</v>
      </c>
      <c r="J160" s="25"/>
    </row>
    <row r="161" spans="1:10" ht="38.25">
      <c r="A161" s="130"/>
      <c r="B161" s="19"/>
      <c r="C161" s="43" t="s">
        <v>45</v>
      </c>
      <c r="D161" s="44" t="s">
        <v>46</v>
      </c>
      <c r="E161" s="16" t="s">
        <v>304</v>
      </c>
      <c r="F161" s="58" t="s">
        <v>310</v>
      </c>
      <c r="G161" s="113">
        <v>5</v>
      </c>
      <c r="H161" s="113">
        <v>5</v>
      </c>
      <c r="I161" s="20" t="s">
        <v>311</v>
      </c>
      <c r="J161" s="25"/>
    </row>
    <row r="162" spans="1:10" ht="12.75">
      <c r="A162" s="130">
        <v>35</v>
      </c>
      <c r="B162" s="19" t="s">
        <v>312</v>
      </c>
      <c r="C162" s="92"/>
      <c r="D162" s="92"/>
      <c r="E162" s="134"/>
      <c r="F162" s="54" t="s">
        <v>21</v>
      </c>
      <c r="G162" s="111">
        <v>1</v>
      </c>
      <c r="H162" s="111"/>
      <c r="I162" s="95"/>
      <c r="J162" s="63"/>
    </row>
    <row r="163" spans="1:10" ht="127.5">
      <c r="A163" s="136"/>
      <c r="B163" s="23"/>
      <c r="C163" s="43" t="s">
        <v>45</v>
      </c>
      <c r="D163" s="44" t="s">
        <v>46</v>
      </c>
      <c r="E163" s="16" t="s">
        <v>164</v>
      </c>
      <c r="F163" s="58" t="s">
        <v>165</v>
      </c>
      <c r="G163" s="113">
        <v>1</v>
      </c>
      <c r="H163" s="113"/>
      <c r="I163" s="21" t="s">
        <v>166</v>
      </c>
      <c r="J163" s="25" t="s">
        <v>313</v>
      </c>
    </row>
    <row r="164" spans="1:168" s="132" customFormat="1" ht="12.75">
      <c r="A164" s="137">
        <v>36</v>
      </c>
      <c r="B164" s="19" t="s">
        <v>314</v>
      </c>
      <c r="C164" s="92"/>
      <c r="D164" s="92"/>
      <c r="E164" s="134"/>
      <c r="F164" s="54" t="s">
        <v>21</v>
      </c>
      <c r="G164" s="111">
        <f>SUM(G165:G167)</f>
        <v>4</v>
      </c>
      <c r="H164" s="111"/>
      <c r="I164" s="110"/>
      <c r="J164" s="63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</row>
    <row r="165" spans="1:10" ht="38.25">
      <c r="A165" s="137"/>
      <c r="B165" s="19"/>
      <c r="C165" s="50" t="s">
        <v>157</v>
      </c>
      <c r="D165" s="25" t="s">
        <v>158</v>
      </c>
      <c r="E165" s="47" t="s">
        <v>315</v>
      </c>
      <c r="F165" s="16" t="s">
        <v>186</v>
      </c>
      <c r="G165" s="113">
        <v>2</v>
      </c>
      <c r="H165" s="113"/>
      <c r="I165" s="21" t="s">
        <v>187</v>
      </c>
      <c r="J165" s="25" t="s">
        <v>188</v>
      </c>
    </row>
    <row r="166" spans="1:10" ht="22.5" customHeight="1">
      <c r="A166" s="137"/>
      <c r="B166" s="19"/>
      <c r="C166" s="46">
        <v>230000</v>
      </c>
      <c r="D166" s="44" t="s">
        <v>22</v>
      </c>
      <c r="E166" s="101" t="s">
        <v>23</v>
      </c>
      <c r="F166" s="16" t="s">
        <v>22</v>
      </c>
      <c r="G166" s="113">
        <v>1</v>
      </c>
      <c r="H166" s="113"/>
      <c r="I166" s="21" t="s">
        <v>176</v>
      </c>
      <c r="J166" s="41" t="s">
        <v>251</v>
      </c>
    </row>
    <row r="167" spans="1:10" ht="16.5" customHeight="1">
      <c r="A167" s="137"/>
      <c r="B167" s="19"/>
      <c r="C167" s="50" t="s">
        <v>123</v>
      </c>
      <c r="D167" s="16" t="s">
        <v>124</v>
      </c>
      <c r="E167" s="47" t="s">
        <v>174</v>
      </c>
      <c r="F167" s="16" t="s">
        <v>175</v>
      </c>
      <c r="G167" s="48">
        <v>1</v>
      </c>
      <c r="H167" s="48"/>
      <c r="I167" s="20" t="s">
        <v>316</v>
      </c>
      <c r="J167" s="41"/>
    </row>
    <row r="168" spans="1:168" s="132" customFormat="1" ht="12.75">
      <c r="A168" s="130">
        <v>37</v>
      </c>
      <c r="B168" s="19" t="s">
        <v>317</v>
      </c>
      <c r="C168" s="92"/>
      <c r="D168" s="92"/>
      <c r="E168" s="131"/>
      <c r="F168" s="54" t="s">
        <v>21</v>
      </c>
      <c r="G168" s="111">
        <f>G169+G170+G171+G172+G173</f>
        <v>9</v>
      </c>
      <c r="H168" s="111">
        <f>H169+H170+H171+H172+H173</f>
        <v>5</v>
      </c>
      <c r="I168" s="110"/>
      <c r="J168" s="6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</row>
    <row r="169" spans="1:10" ht="38.25" customHeight="1">
      <c r="A169" s="130"/>
      <c r="B169" s="19"/>
      <c r="C169" s="50">
        <v>210000</v>
      </c>
      <c r="D169" s="25" t="s">
        <v>101</v>
      </c>
      <c r="E169" s="16" t="s">
        <v>318</v>
      </c>
      <c r="F169" s="58" t="s">
        <v>319</v>
      </c>
      <c r="G169" s="48">
        <v>1</v>
      </c>
      <c r="H169" s="48">
        <v>1</v>
      </c>
      <c r="I169" s="20" t="s">
        <v>18</v>
      </c>
      <c r="J169" s="72" t="s">
        <v>114</v>
      </c>
    </row>
    <row r="170" spans="1:10" ht="25.5">
      <c r="A170" s="130"/>
      <c r="B170" s="19"/>
      <c r="C170" s="50">
        <v>210000</v>
      </c>
      <c r="D170" s="25" t="s">
        <v>101</v>
      </c>
      <c r="E170" s="16" t="s">
        <v>318</v>
      </c>
      <c r="F170" s="58" t="s">
        <v>320</v>
      </c>
      <c r="G170" s="48">
        <v>2</v>
      </c>
      <c r="H170" s="48">
        <v>2</v>
      </c>
      <c r="I170" s="20" t="s">
        <v>15</v>
      </c>
      <c r="J170" s="133"/>
    </row>
    <row r="171" spans="1:10" ht="25.5">
      <c r="A171" s="130"/>
      <c r="B171" s="19"/>
      <c r="C171" s="50">
        <v>210000</v>
      </c>
      <c r="D171" s="25" t="s">
        <v>101</v>
      </c>
      <c r="E171" s="16" t="s">
        <v>318</v>
      </c>
      <c r="F171" s="58" t="s">
        <v>321</v>
      </c>
      <c r="G171" s="48">
        <v>2</v>
      </c>
      <c r="H171" s="48">
        <v>1</v>
      </c>
      <c r="I171" s="20" t="s">
        <v>322</v>
      </c>
      <c r="J171" s="133"/>
    </row>
    <row r="172" spans="1:10" ht="25.5">
      <c r="A172" s="130"/>
      <c r="B172" s="19"/>
      <c r="C172" s="46">
        <v>230000</v>
      </c>
      <c r="D172" s="44" t="s">
        <v>22</v>
      </c>
      <c r="E172" s="101" t="s">
        <v>23</v>
      </c>
      <c r="F172" s="58" t="s">
        <v>22</v>
      </c>
      <c r="G172" s="48">
        <v>1</v>
      </c>
      <c r="H172" s="48"/>
      <c r="I172" s="20" t="s">
        <v>316</v>
      </c>
      <c r="J172" s="133"/>
    </row>
    <row r="173" spans="1:10" ht="38.25">
      <c r="A173" s="130"/>
      <c r="B173" s="19"/>
      <c r="C173" s="43" t="s">
        <v>41</v>
      </c>
      <c r="D173" s="44" t="s">
        <v>42</v>
      </c>
      <c r="E173" s="47" t="s">
        <v>85</v>
      </c>
      <c r="F173" s="25" t="s">
        <v>323</v>
      </c>
      <c r="G173" s="48">
        <v>3</v>
      </c>
      <c r="H173" s="48">
        <v>1</v>
      </c>
      <c r="I173" s="20" t="s">
        <v>324</v>
      </c>
      <c r="J173" s="74"/>
    </row>
    <row r="174" spans="1:168" s="132" customFormat="1" ht="12.75">
      <c r="A174" s="130">
        <v>38</v>
      </c>
      <c r="B174" s="19" t="s">
        <v>325</v>
      </c>
      <c r="C174" s="92"/>
      <c r="D174" s="92"/>
      <c r="E174" s="131"/>
      <c r="F174" s="54" t="s">
        <v>21</v>
      </c>
      <c r="G174" s="129">
        <f>SUM(G175:G182)</f>
        <v>15</v>
      </c>
      <c r="H174" s="129">
        <f>SUM(H175:H182)</f>
        <v>8</v>
      </c>
      <c r="I174" s="110"/>
      <c r="J174" s="63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</row>
    <row r="175" spans="1:10" ht="38.25" customHeight="1">
      <c r="A175" s="130"/>
      <c r="B175" s="19"/>
      <c r="C175" s="43" t="s">
        <v>326</v>
      </c>
      <c r="D175" s="44" t="s">
        <v>327</v>
      </c>
      <c r="E175" s="47" t="s">
        <v>328</v>
      </c>
      <c r="F175" s="58" t="s">
        <v>329</v>
      </c>
      <c r="G175" s="48">
        <v>2</v>
      </c>
      <c r="H175" s="48">
        <v>2</v>
      </c>
      <c r="I175" s="21" t="s">
        <v>15</v>
      </c>
      <c r="J175" s="72" t="s">
        <v>114</v>
      </c>
    </row>
    <row r="176" spans="1:10" ht="38.25">
      <c r="A176" s="130"/>
      <c r="B176" s="19"/>
      <c r="C176" s="43" t="s">
        <v>326</v>
      </c>
      <c r="D176" s="44" t="s">
        <v>327</v>
      </c>
      <c r="E176" s="47" t="s">
        <v>328</v>
      </c>
      <c r="F176" s="58" t="s">
        <v>330</v>
      </c>
      <c r="G176" s="48">
        <v>1</v>
      </c>
      <c r="H176" s="48">
        <v>1</v>
      </c>
      <c r="I176" s="21" t="s">
        <v>15</v>
      </c>
      <c r="J176" s="133"/>
    </row>
    <row r="177" spans="1:10" ht="38.25">
      <c r="A177" s="130"/>
      <c r="B177" s="19"/>
      <c r="C177" s="43" t="s">
        <v>326</v>
      </c>
      <c r="D177" s="44" t="s">
        <v>327</v>
      </c>
      <c r="E177" s="47" t="s">
        <v>328</v>
      </c>
      <c r="F177" s="58" t="s">
        <v>331</v>
      </c>
      <c r="G177" s="48">
        <v>2</v>
      </c>
      <c r="H177" s="48">
        <v>2</v>
      </c>
      <c r="I177" s="21" t="s">
        <v>15</v>
      </c>
      <c r="J177" s="133"/>
    </row>
    <row r="178" spans="1:10" ht="25.5">
      <c r="A178" s="130"/>
      <c r="B178" s="19"/>
      <c r="C178" s="43" t="s">
        <v>332</v>
      </c>
      <c r="D178" s="44" t="s">
        <v>333</v>
      </c>
      <c r="E178" s="47" t="s">
        <v>334</v>
      </c>
      <c r="F178" s="58" t="s">
        <v>335</v>
      </c>
      <c r="G178" s="48">
        <v>1</v>
      </c>
      <c r="H178" s="48"/>
      <c r="I178" s="21" t="s">
        <v>15</v>
      </c>
      <c r="J178" s="133"/>
    </row>
    <row r="179" spans="1:10" ht="25.5">
      <c r="A179" s="130"/>
      <c r="B179" s="19"/>
      <c r="C179" s="43" t="s">
        <v>45</v>
      </c>
      <c r="D179" s="44" t="s">
        <v>46</v>
      </c>
      <c r="E179" s="47" t="s">
        <v>304</v>
      </c>
      <c r="F179" s="49" t="s">
        <v>305</v>
      </c>
      <c r="G179" s="113">
        <v>3</v>
      </c>
      <c r="H179" s="113"/>
      <c r="I179" s="21" t="s">
        <v>15</v>
      </c>
      <c r="J179" s="133"/>
    </row>
    <row r="180" spans="1:10" ht="38.25">
      <c r="A180" s="130"/>
      <c r="B180" s="19"/>
      <c r="C180" s="43" t="s">
        <v>326</v>
      </c>
      <c r="D180" s="44" t="s">
        <v>327</v>
      </c>
      <c r="E180" s="44" t="s">
        <v>336</v>
      </c>
      <c r="F180" s="49" t="s">
        <v>337</v>
      </c>
      <c r="G180" s="113">
        <v>1</v>
      </c>
      <c r="H180" s="113"/>
      <c r="I180" s="21" t="s">
        <v>15</v>
      </c>
      <c r="J180" s="133"/>
    </row>
    <row r="181" spans="1:10" ht="25.5">
      <c r="A181" s="130"/>
      <c r="B181" s="19"/>
      <c r="C181" s="43" t="s">
        <v>326</v>
      </c>
      <c r="D181" s="44" t="s">
        <v>327</v>
      </c>
      <c r="E181" s="16" t="s">
        <v>338</v>
      </c>
      <c r="F181" s="16" t="s">
        <v>339</v>
      </c>
      <c r="G181" s="48">
        <v>4</v>
      </c>
      <c r="H181" s="48">
        <v>2</v>
      </c>
      <c r="I181" s="21" t="s">
        <v>15</v>
      </c>
      <c r="J181" s="133"/>
    </row>
    <row r="182" spans="1:10" ht="25.5">
      <c r="A182" s="130"/>
      <c r="B182" s="19"/>
      <c r="C182" s="43" t="s">
        <v>326</v>
      </c>
      <c r="D182" s="44" t="s">
        <v>327</v>
      </c>
      <c r="E182" s="16" t="s">
        <v>340</v>
      </c>
      <c r="F182" s="16" t="s">
        <v>341</v>
      </c>
      <c r="G182" s="48">
        <v>1</v>
      </c>
      <c r="H182" s="48">
        <v>1</v>
      </c>
      <c r="I182" s="21" t="s">
        <v>15</v>
      </c>
      <c r="J182" s="74"/>
    </row>
    <row r="183" spans="1:168" s="132" customFormat="1" ht="12.75">
      <c r="A183" s="130">
        <v>39</v>
      </c>
      <c r="B183" s="19" t="s">
        <v>342</v>
      </c>
      <c r="C183" s="92"/>
      <c r="D183" s="92"/>
      <c r="E183" s="131"/>
      <c r="F183" s="54" t="s">
        <v>21</v>
      </c>
      <c r="G183" s="129">
        <f>SUM(G175:G182)</f>
        <v>15</v>
      </c>
      <c r="H183" s="129">
        <f>SUM(H184:H188)</f>
        <v>5</v>
      </c>
      <c r="I183" s="110"/>
      <c r="J183" s="63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</row>
    <row r="184" spans="1:10" ht="38.25" customHeight="1">
      <c r="A184" s="130"/>
      <c r="B184" s="19"/>
      <c r="C184" s="43" t="s">
        <v>332</v>
      </c>
      <c r="D184" s="44" t="s">
        <v>333</v>
      </c>
      <c r="E184" s="16" t="s">
        <v>343</v>
      </c>
      <c r="F184" s="58" t="s">
        <v>344</v>
      </c>
      <c r="G184" s="48">
        <v>2</v>
      </c>
      <c r="H184" s="48"/>
      <c r="I184" s="21" t="s">
        <v>15</v>
      </c>
      <c r="J184" s="72" t="s">
        <v>114</v>
      </c>
    </row>
    <row r="185" spans="1:10" ht="25.5">
      <c r="A185" s="130"/>
      <c r="B185" s="19"/>
      <c r="C185" s="43" t="s">
        <v>332</v>
      </c>
      <c r="D185" s="44" t="s">
        <v>333</v>
      </c>
      <c r="E185" s="16" t="s">
        <v>343</v>
      </c>
      <c r="F185" s="58" t="s">
        <v>345</v>
      </c>
      <c r="G185" s="48">
        <v>3</v>
      </c>
      <c r="H185" s="48">
        <v>2</v>
      </c>
      <c r="I185" s="21" t="s">
        <v>15</v>
      </c>
      <c r="J185" s="133"/>
    </row>
    <row r="186" spans="1:10" ht="25.5">
      <c r="A186" s="130"/>
      <c r="B186" s="19"/>
      <c r="C186" s="43" t="s">
        <v>332</v>
      </c>
      <c r="D186" s="44" t="s">
        <v>333</v>
      </c>
      <c r="E186" s="16" t="s">
        <v>343</v>
      </c>
      <c r="F186" s="58" t="s">
        <v>346</v>
      </c>
      <c r="G186" s="48">
        <v>2</v>
      </c>
      <c r="H186" s="48">
        <v>1</v>
      </c>
      <c r="I186" s="21" t="s">
        <v>15</v>
      </c>
      <c r="J186" s="133"/>
    </row>
    <row r="187" spans="1:10" ht="25.5">
      <c r="A187" s="130"/>
      <c r="B187" s="19"/>
      <c r="C187" s="43" t="s">
        <v>45</v>
      </c>
      <c r="D187" s="44" t="s">
        <v>46</v>
      </c>
      <c r="E187" s="16" t="s">
        <v>347</v>
      </c>
      <c r="F187" s="16" t="s">
        <v>348</v>
      </c>
      <c r="G187" s="48">
        <v>6</v>
      </c>
      <c r="H187" s="48">
        <v>1</v>
      </c>
      <c r="I187" s="21" t="s">
        <v>15</v>
      </c>
      <c r="J187" s="133"/>
    </row>
    <row r="188" spans="1:10" ht="25.5">
      <c r="A188" s="130"/>
      <c r="B188" s="19"/>
      <c r="C188" s="46">
        <v>230000</v>
      </c>
      <c r="D188" s="44" t="s">
        <v>22</v>
      </c>
      <c r="E188" s="16" t="s">
        <v>171</v>
      </c>
      <c r="F188" s="16" t="s">
        <v>172</v>
      </c>
      <c r="G188" s="48">
        <v>2</v>
      </c>
      <c r="H188" s="48">
        <v>1</v>
      </c>
      <c r="I188" s="21" t="s">
        <v>15</v>
      </c>
      <c r="J188" s="74"/>
    </row>
    <row r="189" spans="1:168" s="132" customFormat="1" ht="12.75">
      <c r="A189" s="130">
        <v>40</v>
      </c>
      <c r="B189" s="19" t="s">
        <v>349</v>
      </c>
      <c r="C189" s="92"/>
      <c r="D189" s="92"/>
      <c r="E189" s="131"/>
      <c r="F189" s="54" t="s">
        <v>21</v>
      </c>
      <c r="G189" s="129">
        <f>SUM(G190:G197)</f>
        <v>15</v>
      </c>
      <c r="H189" s="129">
        <f>SUM(H190:H197)</f>
        <v>10</v>
      </c>
      <c r="I189" s="110"/>
      <c r="J189" s="63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</row>
    <row r="190" spans="1:10" ht="25.5">
      <c r="A190" s="130"/>
      <c r="B190" s="19"/>
      <c r="C190" s="38" t="s">
        <v>55</v>
      </c>
      <c r="D190" s="16" t="s">
        <v>56</v>
      </c>
      <c r="E190" s="16" t="s">
        <v>57</v>
      </c>
      <c r="F190" s="21" t="s">
        <v>350</v>
      </c>
      <c r="G190" s="48">
        <v>1</v>
      </c>
      <c r="H190" s="48">
        <v>1</v>
      </c>
      <c r="I190" s="21" t="s">
        <v>17</v>
      </c>
      <c r="J190" s="41" t="s">
        <v>184</v>
      </c>
    </row>
    <row r="191" spans="1:10" ht="51">
      <c r="A191" s="130"/>
      <c r="B191" s="19"/>
      <c r="C191" s="43" t="s">
        <v>50</v>
      </c>
      <c r="D191" s="44" t="s">
        <v>51</v>
      </c>
      <c r="E191" s="47" t="s">
        <v>59</v>
      </c>
      <c r="F191" s="58" t="s">
        <v>351</v>
      </c>
      <c r="G191" s="48">
        <v>2</v>
      </c>
      <c r="H191" s="48">
        <v>2</v>
      </c>
      <c r="I191" s="21" t="s">
        <v>352</v>
      </c>
      <c r="J191" s="41"/>
    </row>
    <row r="192" spans="1:10" ht="12.75">
      <c r="A192" s="130"/>
      <c r="B192" s="19"/>
      <c r="C192" s="43" t="s">
        <v>50</v>
      </c>
      <c r="D192" s="44" t="s">
        <v>51</v>
      </c>
      <c r="E192" s="47" t="s">
        <v>59</v>
      </c>
      <c r="F192" s="58" t="s">
        <v>353</v>
      </c>
      <c r="G192" s="48">
        <v>2</v>
      </c>
      <c r="H192" s="48">
        <v>1</v>
      </c>
      <c r="I192" s="21" t="s">
        <v>316</v>
      </c>
      <c r="J192" s="41"/>
    </row>
    <row r="193" spans="1:10" ht="25.5">
      <c r="A193" s="130"/>
      <c r="B193" s="19"/>
      <c r="C193" s="43" t="s">
        <v>50</v>
      </c>
      <c r="D193" s="44" t="s">
        <v>51</v>
      </c>
      <c r="E193" s="47" t="s">
        <v>59</v>
      </c>
      <c r="F193" s="58" t="s">
        <v>354</v>
      </c>
      <c r="G193" s="48">
        <v>1</v>
      </c>
      <c r="H193" s="48">
        <v>1</v>
      </c>
      <c r="I193" s="49" t="s">
        <v>35</v>
      </c>
      <c r="J193" s="41"/>
    </row>
    <row r="194" spans="1:10" ht="25.5">
      <c r="A194" s="130"/>
      <c r="B194" s="19"/>
      <c r="C194" s="43" t="s">
        <v>50</v>
      </c>
      <c r="D194" s="44" t="s">
        <v>51</v>
      </c>
      <c r="E194" s="47" t="s">
        <v>355</v>
      </c>
      <c r="F194" s="21" t="s">
        <v>356</v>
      </c>
      <c r="G194" s="48">
        <v>1</v>
      </c>
      <c r="H194" s="48">
        <v>1</v>
      </c>
      <c r="I194" s="21" t="s">
        <v>17</v>
      </c>
      <c r="J194" s="41"/>
    </row>
    <row r="195" spans="1:10" ht="38.25">
      <c r="A195" s="130"/>
      <c r="B195" s="19"/>
      <c r="C195" s="43" t="s">
        <v>41</v>
      </c>
      <c r="D195" s="44" t="s">
        <v>42</v>
      </c>
      <c r="E195" s="47" t="s">
        <v>43</v>
      </c>
      <c r="F195" s="21" t="s">
        <v>357</v>
      </c>
      <c r="G195" s="48">
        <v>1</v>
      </c>
      <c r="H195" s="48">
        <v>1</v>
      </c>
      <c r="I195" s="21" t="s">
        <v>17</v>
      </c>
      <c r="J195" s="25" t="s">
        <v>114</v>
      </c>
    </row>
    <row r="196" spans="1:10" ht="38.25">
      <c r="A196" s="130"/>
      <c r="B196" s="19"/>
      <c r="C196" s="43" t="s">
        <v>151</v>
      </c>
      <c r="D196" s="44" t="s">
        <v>152</v>
      </c>
      <c r="E196" s="47" t="s">
        <v>358</v>
      </c>
      <c r="F196" s="16" t="s">
        <v>359</v>
      </c>
      <c r="G196" s="48">
        <v>3</v>
      </c>
      <c r="H196" s="48">
        <v>2</v>
      </c>
      <c r="I196" s="21" t="s">
        <v>17</v>
      </c>
      <c r="J196" s="25" t="s">
        <v>184</v>
      </c>
    </row>
    <row r="197" spans="1:10" ht="38.25">
      <c r="A197" s="130"/>
      <c r="B197" s="19"/>
      <c r="C197" s="43" t="s">
        <v>151</v>
      </c>
      <c r="D197" s="44" t="s">
        <v>152</v>
      </c>
      <c r="E197" s="47" t="s">
        <v>360</v>
      </c>
      <c r="F197" s="21" t="s">
        <v>154</v>
      </c>
      <c r="G197" s="48">
        <v>4</v>
      </c>
      <c r="H197" s="48">
        <v>1</v>
      </c>
      <c r="I197" s="20" t="s">
        <v>361</v>
      </c>
      <c r="J197" s="25"/>
    </row>
    <row r="198" spans="1:168" s="132" customFormat="1" ht="12.75">
      <c r="A198" s="130">
        <v>41</v>
      </c>
      <c r="B198" s="19" t="s">
        <v>362</v>
      </c>
      <c r="C198" s="92"/>
      <c r="D198" s="92"/>
      <c r="E198" s="131"/>
      <c r="F198" s="54" t="s">
        <v>21</v>
      </c>
      <c r="G198" s="129">
        <f>G199+G200+G201+G202+G203+G204</f>
        <v>31</v>
      </c>
      <c r="H198" s="129">
        <f>H199+H200+H201+H202+H203+H204</f>
        <v>31</v>
      </c>
      <c r="I198" s="110"/>
      <c r="J198" s="63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</row>
    <row r="199" spans="1:10" ht="38.25" customHeight="1">
      <c r="A199" s="130"/>
      <c r="B199" s="19"/>
      <c r="C199" s="43" t="s">
        <v>36</v>
      </c>
      <c r="D199" s="44" t="s">
        <v>37</v>
      </c>
      <c r="E199" s="16" t="s">
        <v>78</v>
      </c>
      <c r="F199" s="16" t="s">
        <v>79</v>
      </c>
      <c r="G199" s="48">
        <v>3</v>
      </c>
      <c r="H199" s="48">
        <v>3</v>
      </c>
      <c r="I199" s="21" t="s">
        <v>14</v>
      </c>
      <c r="J199" s="68" t="s">
        <v>114</v>
      </c>
    </row>
    <row r="200" spans="1:10" ht="25.5">
      <c r="A200" s="130"/>
      <c r="B200" s="19"/>
      <c r="C200" s="43" t="s">
        <v>26</v>
      </c>
      <c r="D200" s="44" t="s">
        <v>27</v>
      </c>
      <c r="E200" s="47" t="s">
        <v>28</v>
      </c>
      <c r="F200" s="21" t="s">
        <v>363</v>
      </c>
      <c r="G200" s="48">
        <v>3</v>
      </c>
      <c r="H200" s="48">
        <v>3</v>
      </c>
      <c r="I200" s="21" t="s">
        <v>14</v>
      </c>
      <c r="J200" s="138"/>
    </row>
    <row r="201" spans="1:10" ht="25.5">
      <c r="A201" s="130"/>
      <c r="B201" s="19"/>
      <c r="C201" s="46">
        <v>220000</v>
      </c>
      <c r="D201" s="44" t="s">
        <v>32</v>
      </c>
      <c r="E201" s="47" t="s">
        <v>33</v>
      </c>
      <c r="F201" s="16" t="s">
        <v>34</v>
      </c>
      <c r="G201" s="48">
        <v>2</v>
      </c>
      <c r="H201" s="48">
        <v>2</v>
      </c>
      <c r="I201" s="49" t="s">
        <v>35</v>
      </c>
      <c r="J201" s="138"/>
    </row>
    <row r="202" spans="1:10" ht="25.5">
      <c r="A202" s="130"/>
      <c r="B202" s="19"/>
      <c r="C202" s="43" t="s">
        <v>65</v>
      </c>
      <c r="D202" s="44" t="s">
        <v>66</v>
      </c>
      <c r="E202" s="47" t="s">
        <v>364</v>
      </c>
      <c r="F202" s="16" t="s">
        <v>365</v>
      </c>
      <c r="G202" s="48">
        <v>7</v>
      </c>
      <c r="H202" s="48">
        <v>7</v>
      </c>
      <c r="I202" s="116" t="s">
        <v>191</v>
      </c>
      <c r="J202" s="138"/>
    </row>
    <row r="203" spans="1:10" ht="38.25">
      <c r="A203" s="130"/>
      <c r="B203" s="19"/>
      <c r="C203" s="43" t="s">
        <v>65</v>
      </c>
      <c r="D203" s="44" t="s">
        <v>66</v>
      </c>
      <c r="E203" s="47" t="s">
        <v>366</v>
      </c>
      <c r="F203" s="58" t="s">
        <v>367</v>
      </c>
      <c r="G203" s="48">
        <v>7</v>
      </c>
      <c r="H203" s="48">
        <v>7</v>
      </c>
      <c r="I203" s="21" t="s">
        <v>368</v>
      </c>
      <c r="J203" s="138"/>
    </row>
    <row r="204" spans="1:10" ht="25.5">
      <c r="A204" s="130"/>
      <c r="B204" s="19"/>
      <c r="C204" s="43" t="s">
        <v>65</v>
      </c>
      <c r="D204" s="44" t="s">
        <v>66</v>
      </c>
      <c r="E204" s="47" t="s">
        <v>366</v>
      </c>
      <c r="F204" s="58" t="s">
        <v>369</v>
      </c>
      <c r="G204" s="48">
        <v>9</v>
      </c>
      <c r="H204" s="48">
        <v>9</v>
      </c>
      <c r="I204" s="21" t="s">
        <v>14</v>
      </c>
      <c r="J204" s="70"/>
    </row>
    <row r="205" spans="1:168" s="132" customFormat="1" ht="12.75">
      <c r="A205" s="130">
        <v>42</v>
      </c>
      <c r="B205" s="19" t="s">
        <v>370</v>
      </c>
      <c r="C205" s="92"/>
      <c r="D205" s="92"/>
      <c r="E205" s="131"/>
      <c r="F205" s="54" t="s">
        <v>21</v>
      </c>
      <c r="G205" s="129">
        <f>SUM(G206:G208)</f>
        <v>9</v>
      </c>
      <c r="H205" s="129">
        <f>SUM(H206:H208)</f>
        <v>7</v>
      </c>
      <c r="I205" s="110"/>
      <c r="J205" s="63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</row>
    <row r="206" spans="1:10" ht="51">
      <c r="A206" s="130"/>
      <c r="B206" s="19"/>
      <c r="C206" s="46">
        <v>230000</v>
      </c>
      <c r="D206" s="44" t="s">
        <v>22</v>
      </c>
      <c r="E206" s="47" t="s">
        <v>23</v>
      </c>
      <c r="F206" s="16" t="s">
        <v>22</v>
      </c>
      <c r="G206" s="48">
        <v>5</v>
      </c>
      <c r="H206" s="48">
        <v>4</v>
      </c>
      <c r="I206" s="20" t="s">
        <v>371</v>
      </c>
      <c r="J206" s="25" t="s">
        <v>372</v>
      </c>
    </row>
    <row r="207" spans="1:10" ht="25.5">
      <c r="A207" s="130"/>
      <c r="B207" s="19"/>
      <c r="C207" s="43" t="s">
        <v>373</v>
      </c>
      <c r="D207" s="44" t="s">
        <v>374</v>
      </c>
      <c r="E207" s="47" t="s">
        <v>375</v>
      </c>
      <c r="F207" s="20" t="s">
        <v>376</v>
      </c>
      <c r="G207" s="48">
        <v>3</v>
      </c>
      <c r="H207" s="48">
        <v>2</v>
      </c>
      <c r="I207" s="20" t="s">
        <v>18</v>
      </c>
      <c r="J207" s="25"/>
    </row>
    <row r="208" spans="1:10" ht="25.5">
      <c r="A208" s="130"/>
      <c r="B208" s="19"/>
      <c r="C208" s="46">
        <v>230000</v>
      </c>
      <c r="D208" s="44" t="s">
        <v>22</v>
      </c>
      <c r="E208" s="47" t="s">
        <v>171</v>
      </c>
      <c r="F208" s="16" t="s">
        <v>172</v>
      </c>
      <c r="G208" s="48">
        <v>1</v>
      </c>
      <c r="H208" s="48">
        <v>1</v>
      </c>
      <c r="I208" s="21" t="s">
        <v>377</v>
      </c>
      <c r="J208" s="25"/>
    </row>
    <row r="209" spans="1:168" s="132" customFormat="1" ht="12.75">
      <c r="A209" s="130">
        <v>43</v>
      </c>
      <c r="B209" s="19" t="s">
        <v>378</v>
      </c>
      <c r="C209" s="92"/>
      <c r="D209" s="92"/>
      <c r="E209" s="131"/>
      <c r="F209" s="54" t="s">
        <v>21</v>
      </c>
      <c r="G209" s="129">
        <f>G210</f>
        <v>10</v>
      </c>
      <c r="H209" s="129"/>
      <c r="I209" s="110"/>
      <c r="J209" s="63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</row>
    <row r="210" spans="1:10" ht="38.25">
      <c r="A210" s="130"/>
      <c r="B210" s="19"/>
      <c r="C210" s="43" t="s">
        <v>142</v>
      </c>
      <c r="D210" s="44" t="s">
        <v>143</v>
      </c>
      <c r="E210" s="85" t="s">
        <v>144</v>
      </c>
      <c r="F210" s="16" t="s">
        <v>145</v>
      </c>
      <c r="G210" s="48">
        <v>10</v>
      </c>
      <c r="H210" s="48"/>
      <c r="I210" s="21" t="s">
        <v>146</v>
      </c>
      <c r="J210" s="139" t="s">
        <v>379</v>
      </c>
    </row>
    <row r="211" spans="1:168" s="132" customFormat="1" ht="12.75">
      <c r="A211" s="130">
        <v>44</v>
      </c>
      <c r="B211" s="140" t="s">
        <v>380</v>
      </c>
      <c r="C211" s="141"/>
      <c r="D211" s="141"/>
      <c r="E211" s="131"/>
      <c r="F211" s="54" t="s">
        <v>21</v>
      </c>
      <c r="G211" s="129">
        <f>SUM(G212:G216)</f>
        <v>8</v>
      </c>
      <c r="H211" s="129"/>
      <c r="I211" s="110"/>
      <c r="J211" s="61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</row>
    <row r="212" spans="1:10" ht="25.5">
      <c r="A212" s="130"/>
      <c r="B212" s="140"/>
      <c r="C212" s="43" t="s">
        <v>45</v>
      </c>
      <c r="D212" s="44" t="s">
        <v>46</v>
      </c>
      <c r="E212" s="16" t="s">
        <v>304</v>
      </c>
      <c r="F212" s="58" t="s">
        <v>381</v>
      </c>
      <c r="G212" s="48">
        <v>1</v>
      </c>
      <c r="H212" s="48"/>
      <c r="I212" s="20" t="s">
        <v>15</v>
      </c>
      <c r="J212" s="41" t="s">
        <v>306</v>
      </c>
    </row>
    <row r="213" spans="1:10" ht="25.5">
      <c r="A213" s="130"/>
      <c r="B213" s="140"/>
      <c r="C213" s="43" t="s">
        <v>45</v>
      </c>
      <c r="D213" s="44" t="s">
        <v>46</v>
      </c>
      <c r="E213" s="16" t="s">
        <v>304</v>
      </c>
      <c r="F213" s="58" t="s">
        <v>382</v>
      </c>
      <c r="G213" s="48">
        <v>1</v>
      </c>
      <c r="H213" s="48"/>
      <c r="I213" s="20" t="s">
        <v>15</v>
      </c>
      <c r="J213" s="41"/>
    </row>
    <row r="214" spans="1:10" ht="25.5">
      <c r="A214" s="130"/>
      <c r="B214" s="140"/>
      <c r="C214" s="43" t="s">
        <v>332</v>
      </c>
      <c r="D214" s="44" t="s">
        <v>333</v>
      </c>
      <c r="E214" s="16" t="s">
        <v>383</v>
      </c>
      <c r="F214" s="16" t="s">
        <v>384</v>
      </c>
      <c r="G214" s="48">
        <v>2</v>
      </c>
      <c r="H214" s="48"/>
      <c r="I214" s="20" t="s">
        <v>15</v>
      </c>
      <c r="J214" s="41"/>
    </row>
    <row r="215" spans="1:10" ht="38.25">
      <c r="A215" s="130"/>
      <c r="B215" s="140"/>
      <c r="C215" s="43" t="s">
        <v>45</v>
      </c>
      <c r="D215" s="44" t="s">
        <v>46</v>
      </c>
      <c r="E215" s="44" t="s">
        <v>385</v>
      </c>
      <c r="F215" s="44" t="s">
        <v>386</v>
      </c>
      <c r="G215" s="48">
        <v>1</v>
      </c>
      <c r="H215" s="48"/>
      <c r="I215" s="20" t="s">
        <v>15</v>
      </c>
      <c r="J215" s="41"/>
    </row>
    <row r="216" spans="1:10" ht="38.25">
      <c r="A216" s="130"/>
      <c r="B216" s="140"/>
      <c r="C216" s="43" t="s">
        <v>332</v>
      </c>
      <c r="D216" s="44" t="s">
        <v>333</v>
      </c>
      <c r="E216" s="16" t="s">
        <v>387</v>
      </c>
      <c r="F216" s="21" t="s">
        <v>388</v>
      </c>
      <c r="G216" s="48">
        <v>3</v>
      </c>
      <c r="H216" s="48"/>
      <c r="I216" s="21" t="s">
        <v>389</v>
      </c>
      <c r="J216" s="41"/>
    </row>
    <row r="217" spans="1:168" s="132" customFormat="1" ht="12.75">
      <c r="A217" s="130">
        <v>45</v>
      </c>
      <c r="B217" s="19" t="s">
        <v>390</v>
      </c>
      <c r="C217" s="92"/>
      <c r="D217" s="92"/>
      <c r="E217" s="131"/>
      <c r="F217" s="54" t="s">
        <v>21</v>
      </c>
      <c r="G217" s="129">
        <f>G218+G219+G220</f>
        <v>9</v>
      </c>
      <c r="H217" s="129"/>
      <c r="I217" s="110"/>
      <c r="J217" s="63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</row>
    <row r="218" spans="1:10" ht="25.5">
      <c r="A218" s="130"/>
      <c r="B218" s="19"/>
      <c r="C218" s="43" t="s">
        <v>36</v>
      </c>
      <c r="D218" s="44" t="s">
        <v>37</v>
      </c>
      <c r="E218" s="16" t="s">
        <v>78</v>
      </c>
      <c r="F218" s="58" t="s">
        <v>291</v>
      </c>
      <c r="G218" s="48">
        <v>5</v>
      </c>
      <c r="H218" s="48"/>
      <c r="I218" s="21" t="s">
        <v>113</v>
      </c>
      <c r="J218" s="41" t="s">
        <v>306</v>
      </c>
    </row>
    <row r="219" spans="1:10" ht="25.5">
      <c r="A219" s="130"/>
      <c r="B219" s="19"/>
      <c r="C219" s="43" t="s">
        <v>36</v>
      </c>
      <c r="D219" s="44" t="s">
        <v>37</v>
      </c>
      <c r="E219" s="16" t="s">
        <v>78</v>
      </c>
      <c r="F219" s="58" t="s">
        <v>289</v>
      </c>
      <c r="G219" s="48">
        <v>2</v>
      </c>
      <c r="H219" s="48"/>
      <c r="I219" s="21" t="s">
        <v>14</v>
      </c>
      <c r="J219" s="41"/>
    </row>
    <row r="220" spans="1:10" ht="25.5">
      <c r="A220" s="130"/>
      <c r="B220" s="19"/>
      <c r="C220" s="43" t="s">
        <v>36</v>
      </c>
      <c r="D220" s="44" t="s">
        <v>37</v>
      </c>
      <c r="E220" s="16" t="s">
        <v>78</v>
      </c>
      <c r="F220" s="58" t="s">
        <v>391</v>
      </c>
      <c r="G220" s="48">
        <v>2</v>
      </c>
      <c r="H220" s="48"/>
      <c r="I220" s="21" t="s">
        <v>14</v>
      </c>
      <c r="J220" s="41"/>
    </row>
    <row r="221" spans="1:168" s="132" customFormat="1" ht="12.75">
      <c r="A221" s="130">
        <v>46</v>
      </c>
      <c r="B221" s="19" t="s">
        <v>392</v>
      </c>
      <c r="C221" s="92"/>
      <c r="D221" s="92"/>
      <c r="E221" s="131"/>
      <c r="F221" s="54" t="s">
        <v>21</v>
      </c>
      <c r="G221" s="129">
        <f>SUM(G222:G230)</f>
        <v>31</v>
      </c>
      <c r="H221" s="129">
        <f>SUM(H222:H230)</f>
        <v>31</v>
      </c>
      <c r="I221" s="110"/>
      <c r="J221" s="63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</row>
    <row r="222" spans="1:10" ht="38.25">
      <c r="A222" s="130"/>
      <c r="B222" s="19"/>
      <c r="C222" s="43" t="s">
        <v>45</v>
      </c>
      <c r="D222" s="44" t="s">
        <v>46</v>
      </c>
      <c r="E222" s="16" t="s">
        <v>304</v>
      </c>
      <c r="F222" s="16" t="s">
        <v>309</v>
      </c>
      <c r="G222" s="48">
        <v>2</v>
      </c>
      <c r="H222" s="48">
        <v>2</v>
      </c>
      <c r="I222" s="21" t="s">
        <v>113</v>
      </c>
      <c r="J222" s="25" t="s">
        <v>306</v>
      </c>
    </row>
    <row r="223" spans="1:10" ht="25.5">
      <c r="A223" s="130"/>
      <c r="B223" s="19"/>
      <c r="C223" s="43" t="s">
        <v>65</v>
      </c>
      <c r="D223" s="44" t="s">
        <v>66</v>
      </c>
      <c r="E223" s="47" t="s">
        <v>393</v>
      </c>
      <c r="F223" s="58" t="s">
        <v>72</v>
      </c>
      <c r="G223" s="48">
        <v>3</v>
      </c>
      <c r="H223" s="48">
        <v>3</v>
      </c>
      <c r="I223" s="21" t="s">
        <v>14</v>
      </c>
      <c r="J223" s="25"/>
    </row>
    <row r="224" spans="1:10" ht="25.5">
      <c r="A224" s="130"/>
      <c r="B224" s="19"/>
      <c r="C224" s="43" t="s">
        <v>65</v>
      </c>
      <c r="D224" s="44" t="s">
        <v>66</v>
      </c>
      <c r="E224" s="47" t="s">
        <v>393</v>
      </c>
      <c r="F224" s="58" t="s">
        <v>70</v>
      </c>
      <c r="G224" s="48">
        <v>8</v>
      </c>
      <c r="H224" s="48">
        <v>8</v>
      </c>
      <c r="I224" s="21" t="s">
        <v>14</v>
      </c>
      <c r="J224" s="25"/>
    </row>
    <row r="225" spans="1:10" ht="25.5">
      <c r="A225" s="130"/>
      <c r="B225" s="19"/>
      <c r="C225" s="43" t="s">
        <v>65</v>
      </c>
      <c r="D225" s="44" t="s">
        <v>66</v>
      </c>
      <c r="E225" s="47" t="s">
        <v>393</v>
      </c>
      <c r="F225" s="58" t="s">
        <v>394</v>
      </c>
      <c r="G225" s="48">
        <v>3</v>
      </c>
      <c r="H225" s="48">
        <v>3</v>
      </c>
      <c r="I225" s="21" t="s">
        <v>176</v>
      </c>
      <c r="J225" s="25"/>
    </row>
    <row r="226" spans="1:10" ht="38.25">
      <c r="A226" s="130"/>
      <c r="B226" s="19"/>
      <c r="C226" s="43" t="s">
        <v>65</v>
      </c>
      <c r="D226" s="44" t="s">
        <v>66</v>
      </c>
      <c r="E226" s="47" t="s">
        <v>393</v>
      </c>
      <c r="F226" s="66" t="s">
        <v>73</v>
      </c>
      <c r="G226" s="48">
        <v>5</v>
      </c>
      <c r="H226" s="48">
        <v>5</v>
      </c>
      <c r="I226" s="20" t="s">
        <v>395</v>
      </c>
      <c r="J226" s="25"/>
    </row>
    <row r="227" spans="1:10" ht="25.5">
      <c r="A227" s="130"/>
      <c r="B227" s="19"/>
      <c r="C227" s="43" t="s">
        <v>36</v>
      </c>
      <c r="D227" s="44" t="s">
        <v>37</v>
      </c>
      <c r="E227" s="16" t="s">
        <v>78</v>
      </c>
      <c r="F227" s="16" t="s">
        <v>79</v>
      </c>
      <c r="G227" s="48">
        <v>5</v>
      </c>
      <c r="H227" s="48">
        <v>5</v>
      </c>
      <c r="I227" s="21" t="s">
        <v>14</v>
      </c>
      <c r="J227" s="25"/>
    </row>
    <row r="228" spans="1:10" ht="25.5">
      <c r="A228" s="130"/>
      <c r="B228" s="19"/>
      <c r="C228" s="43" t="s">
        <v>373</v>
      </c>
      <c r="D228" s="44" t="s">
        <v>374</v>
      </c>
      <c r="E228" s="39" t="s">
        <v>396</v>
      </c>
      <c r="F228" s="20" t="s">
        <v>374</v>
      </c>
      <c r="G228" s="48">
        <v>2</v>
      </c>
      <c r="H228" s="48">
        <v>2</v>
      </c>
      <c r="I228" s="20" t="s">
        <v>18</v>
      </c>
      <c r="J228" s="25"/>
    </row>
    <row r="229" spans="1:10" ht="25.5">
      <c r="A229" s="130"/>
      <c r="B229" s="19"/>
      <c r="C229" s="43" t="s">
        <v>65</v>
      </c>
      <c r="D229" s="44" t="s">
        <v>66</v>
      </c>
      <c r="E229" s="47" t="s">
        <v>364</v>
      </c>
      <c r="F229" s="20" t="s">
        <v>397</v>
      </c>
      <c r="G229" s="48">
        <v>1</v>
      </c>
      <c r="H229" s="48">
        <v>1</v>
      </c>
      <c r="I229" s="21" t="s">
        <v>14</v>
      </c>
      <c r="J229" s="25"/>
    </row>
    <row r="230" spans="1:10" ht="38.25">
      <c r="A230" s="130"/>
      <c r="B230" s="19"/>
      <c r="C230" s="43" t="s">
        <v>41</v>
      </c>
      <c r="D230" s="44" t="s">
        <v>42</v>
      </c>
      <c r="E230" s="47" t="s">
        <v>398</v>
      </c>
      <c r="F230" s="16" t="s">
        <v>399</v>
      </c>
      <c r="G230" s="48">
        <v>2</v>
      </c>
      <c r="H230" s="48">
        <v>2</v>
      </c>
      <c r="I230" s="21" t="s">
        <v>400</v>
      </c>
      <c r="J230" s="25"/>
    </row>
    <row r="231" spans="1:168" s="132" customFormat="1" ht="12.75">
      <c r="A231" s="130">
        <v>47</v>
      </c>
      <c r="B231" s="19" t="s">
        <v>401</v>
      </c>
      <c r="C231" s="92"/>
      <c r="D231" s="92"/>
      <c r="E231" s="131"/>
      <c r="F231" s="54" t="s">
        <v>21</v>
      </c>
      <c r="G231" s="129">
        <f>SUM(G232:G237)</f>
        <v>16</v>
      </c>
      <c r="H231" s="129"/>
      <c r="I231" s="110"/>
      <c r="J231" s="63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</row>
    <row r="232" spans="1:10" ht="25.5">
      <c r="A232" s="130"/>
      <c r="B232" s="19"/>
      <c r="C232" s="43" t="s">
        <v>332</v>
      </c>
      <c r="D232" s="44" t="s">
        <v>333</v>
      </c>
      <c r="E232" s="16" t="s">
        <v>343</v>
      </c>
      <c r="F232" s="16" t="s">
        <v>402</v>
      </c>
      <c r="G232" s="48">
        <v>3</v>
      </c>
      <c r="H232" s="48"/>
      <c r="I232" s="20" t="s">
        <v>15</v>
      </c>
      <c r="J232" s="41" t="s">
        <v>306</v>
      </c>
    </row>
    <row r="233" spans="1:10" ht="25.5">
      <c r="A233" s="130"/>
      <c r="B233" s="19"/>
      <c r="C233" s="43" t="s">
        <v>45</v>
      </c>
      <c r="D233" s="44" t="s">
        <v>46</v>
      </c>
      <c r="E233" s="16" t="s">
        <v>347</v>
      </c>
      <c r="F233" s="16" t="s">
        <v>348</v>
      </c>
      <c r="G233" s="48">
        <v>2</v>
      </c>
      <c r="H233" s="48"/>
      <c r="I233" s="20" t="s">
        <v>15</v>
      </c>
      <c r="J233" s="41"/>
    </row>
    <row r="234" spans="1:10" ht="25.5">
      <c r="A234" s="130"/>
      <c r="B234" s="19"/>
      <c r="C234" s="43" t="s">
        <v>332</v>
      </c>
      <c r="D234" s="44" t="s">
        <v>333</v>
      </c>
      <c r="E234" s="16" t="s">
        <v>403</v>
      </c>
      <c r="F234" s="58" t="s">
        <v>404</v>
      </c>
      <c r="G234" s="48">
        <v>3</v>
      </c>
      <c r="H234" s="48"/>
      <c r="I234" s="20" t="s">
        <v>15</v>
      </c>
      <c r="J234" s="41"/>
    </row>
    <row r="235" spans="1:10" ht="25.5">
      <c r="A235" s="130"/>
      <c r="B235" s="19"/>
      <c r="C235" s="43" t="s">
        <v>332</v>
      </c>
      <c r="D235" s="44" t="s">
        <v>333</v>
      </c>
      <c r="E235" s="16" t="s">
        <v>403</v>
      </c>
      <c r="F235" s="58" t="s">
        <v>405</v>
      </c>
      <c r="G235" s="48">
        <v>3</v>
      </c>
      <c r="H235" s="48"/>
      <c r="I235" s="20" t="s">
        <v>15</v>
      </c>
      <c r="J235" s="41"/>
    </row>
    <row r="236" spans="1:10" ht="25.5">
      <c r="A236" s="130"/>
      <c r="B236" s="19"/>
      <c r="C236" s="43" t="s">
        <v>332</v>
      </c>
      <c r="D236" s="44" t="s">
        <v>333</v>
      </c>
      <c r="E236" s="16" t="s">
        <v>406</v>
      </c>
      <c r="F236" s="58" t="s">
        <v>407</v>
      </c>
      <c r="G236" s="48">
        <v>3</v>
      </c>
      <c r="H236" s="48"/>
      <c r="I236" s="20" t="s">
        <v>15</v>
      </c>
      <c r="J236" s="41"/>
    </row>
    <row r="237" spans="1:10" ht="25.5">
      <c r="A237" s="130"/>
      <c r="B237" s="19"/>
      <c r="C237" s="43" t="s">
        <v>332</v>
      </c>
      <c r="D237" s="44" t="s">
        <v>333</v>
      </c>
      <c r="E237" s="16" t="s">
        <v>406</v>
      </c>
      <c r="F237" s="58" t="s">
        <v>408</v>
      </c>
      <c r="G237" s="48">
        <v>2</v>
      </c>
      <c r="H237" s="48"/>
      <c r="I237" s="20" t="s">
        <v>15</v>
      </c>
      <c r="J237" s="41"/>
    </row>
    <row r="238" spans="1:168" s="132" customFormat="1" ht="12.75">
      <c r="A238" s="130">
        <v>48</v>
      </c>
      <c r="B238" s="19" t="s">
        <v>409</v>
      </c>
      <c r="C238" s="92"/>
      <c r="D238" s="92"/>
      <c r="E238" s="92"/>
      <c r="F238" s="54" t="s">
        <v>21</v>
      </c>
      <c r="G238" s="129">
        <v>5</v>
      </c>
      <c r="H238" s="129"/>
      <c r="I238" s="95"/>
      <c r="J238" s="63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</row>
    <row r="239" spans="1:10" ht="38.25">
      <c r="A239" s="130"/>
      <c r="B239" s="19"/>
      <c r="C239" s="43" t="s">
        <v>142</v>
      </c>
      <c r="D239" s="44" t="s">
        <v>143</v>
      </c>
      <c r="E239" s="85" t="s">
        <v>144</v>
      </c>
      <c r="F239" s="25" t="s">
        <v>145</v>
      </c>
      <c r="G239" s="48">
        <v>5</v>
      </c>
      <c r="H239" s="48"/>
      <c r="I239" s="21" t="s">
        <v>146</v>
      </c>
      <c r="J239" s="139" t="s">
        <v>379</v>
      </c>
    </row>
    <row r="240" spans="1:168" s="132" customFormat="1" ht="12.75">
      <c r="A240" s="130">
        <v>49</v>
      </c>
      <c r="B240" s="19" t="s">
        <v>410</v>
      </c>
      <c r="C240" s="92"/>
      <c r="D240" s="92"/>
      <c r="E240" s="131"/>
      <c r="F240" s="54" t="s">
        <v>21</v>
      </c>
      <c r="G240" s="129">
        <v>2</v>
      </c>
      <c r="H240" s="129"/>
      <c r="I240" s="95"/>
      <c r="J240" s="63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</row>
    <row r="241" spans="1:10" ht="38.25">
      <c r="A241" s="130"/>
      <c r="B241" s="19"/>
      <c r="C241" s="46">
        <v>220000</v>
      </c>
      <c r="D241" s="44" t="s">
        <v>32</v>
      </c>
      <c r="E241" s="16" t="s">
        <v>411</v>
      </c>
      <c r="F241" s="16" t="s">
        <v>412</v>
      </c>
      <c r="G241" s="48">
        <v>2</v>
      </c>
      <c r="H241" s="48"/>
      <c r="I241" s="21" t="s">
        <v>14</v>
      </c>
      <c r="J241" s="25" t="s">
        <v>114</v>
      </c>
    </row>
    <row r="242" spans="1:168" s="132" customFormat="1" ht="12.75">
      <c r="A242" s="130">
        <v>50</v>
      </c>
      <c r="B242" s="19" t="s">
        <v>413</v>
      </c>
      <c r="C242" s="92"/>
      <c r="D242" s="92"/>
      <c r="E242" s="131"/>
      <c r="F242" s="54" t="s">
        <v>21</v>
      </c>
      <c r="G242" s="129">
        <f>G243</f>
        <v>5</v>
      </c>
      <c r="H242" s="129"/>
      <c r="I242" s="110"/>
      <c r="J242" s="63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</row>
    <row r="243" spans="1:10" ht="12.75">
      <c r="A243" s="130"/>
      <c r="B243" s="19"/>
      <c r="C243" s="50" t="s">
        <v>157</v>
      </c>
      <c r="D243" s="25" t="s">
        <v>158</v>
      </c>
      <c r="E243" s="47" t="s">
        <v>315</v>
      </c>
      <c r="F243" s="21" t="s">
        <v>414</v>
      </c>
      <c r="G243" s="48">
        <v>5</v>
      </c>
      <c r="H243" s="48"/>
      <c r="I243" s="21" t="s">
        <v>187</v>
      </c>
      <c r="J243" s="25"/>
    </row>
    <row r="244" spans="1:168" s="132" customFormat="1" ht="12.75">
      <c r="A244" s="130">
        <v>51</v>
      </c>
      <c r="B244" s="19" t="s">
        <v>415</v>
      </c>
      <c r="C244" s="92"/>
      <c r="D244" s="92"/>
      <c r="E244" s="131"/>
      <c r="F244" s="54" t="s">
        <v>21</v>
      </c>
      <c r="G244" s="129">
        <f>G245+G246+G247</f>
        <v>6</v>
      </c>
      <c r="H244" s="129">
        <f>SUM(H245:H247)</f>
        <v>2</v>
      </c>
      <c r="I244" s="110"/>
      <c r="J244" s="63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</row>
    <row r="245" spans="1:10" ht="38.25" customHeight="1">
      <c r="A245" s="130"/>
      <c r="B245" s="19"/>
      <c r="C245" s="43" t="s">
        <v>65</v>
      </c>
      <c r="D245" s="44" t="s">
        <v>66</v>
      </c>
      <c r="E245" s="47" t="s">
        <v>393</v>
      </c>
      <c r="F245" s="58" t="s">
        <v>70</v>
      </c>
      <c r="G245" s="48">
        <v>2</v>
      </c>
      <c r="H245" s="48">
        <v>2</v>
      </c>
      <c r="I245" s="21" t="s">
        <v>14</v>
      </c>
      <c r="J245" s="72" t="s">
        <v>114</v>
      </c>
    </row>
    <row r="246" spans="1:10" ht="25.5">
      <c r="A246" s="130"/>
      <c r="B246" s="19"/>
      <c r="C246" s="43" t="s">
        <v>65</v>
      </c>
      <c r="D246" s="44" t="s">
        <v>66</v>
      </c>
      <c r="E246" s="47" t="s">
        <v>393</v>
      </c>
      <c r="F246" s="58" t="s">
        <v>72</v>
      </c>
      <c r="G246" s="48">
        <v>2</v>
      </c>
      <c r="H246" s="48"/>
      <c r="I246" s="21" t="s">
        <v>14</v>
      </c>
      <c r="J246" s="133"/>
    </row>
    <row r="247" spans="1:10" ht="38.25">
      <c r="A247" s="130"/>
      <c r="B247" s="19"/>
      <c r="C247" s="43" t="s">
        <v>65</v>
      </c>
      <c r="D247" s="44" t="s">
        <v>66</v>
      </c>
      <c r="E247" s="57" t="s">
        <v>393</v>
      </c>
      <c r="F247" s="58" t="s">
        <v>68</v>
      </c>
      <c r="G247" s="48">
        <v>2</v>
      </c>
      <c r="H247" s="48"/>
      <c r="I247" s="21" t="s">
        <v>416</v>
      </c>
      <c r="J247" s="74"/>
    </row>
    <row r="248" spans="1:10" ht="12.75">
      <c r="A248" s="130">
        <v>52</v>
      </c>
      <c r="B248" s="19" t="s">
        <v>417</v>
      </c>
      <c r="C248" s="92"/>
      <c r="D248" s="92"/>
      <c r="E248" s="80"/>
      <c r="F248" s="54" t="s">
        <v>21</v>
      </c>
      <c r="G248" s="129">
        <f>G249</f>
        <v>2</v>
      </c>
      <c r="H248" s="129">
        <f>H249</f>
        <v>0</v>
      </c>
      <c r="I248" s="110"/>
      <c r="J248" s="63"/>
    </row>
    <row r="249" spans="1:10" ht="38.25">
      <c r="A249" s="130"/>
      <c r="B249" s="19"/>
      <c r="C249" s="50">
        <v>250000</v>
      </c>
      <c r="D249" s="25" t="s">
        <v>212</v>
      </c>
      <c r="E249" s="17" t="s">
        <v>418</v>
      </c>
      <c r="F249" s="16" t="s">
        <v>213</v>
      </c>
      <c r="G249" s="48">
        <v>2</v>
      </c>
      <c r="H249" s="48">
        <v>0</v>
      </c>
      <c r="I249" s="21" t="s">
        <v>214</v>
      </c>
      <c r="J249" s="25" t="s">
        <v>114</v>
      </c>
    </row>
    <row r="250" spans="1:168" s="132" customFormat="1" ht="12.75">
      <c r="A250" s="130">
        <v>53</v>
      </c>
      <c r="B250" s="19" t="s">
        <v>419</v>
      </c>
      <c r="C250" s="92"/>
      <c r="D250" s="92"/>
      <c r="E250" s="131"/>
      <c r="F250" s="54" t="s">
        <v>21</v>
      </c>
      <c r="G250" s="129">
        <f>SUM(G251:G253)</f>
        <v>5</v>
      </c>
      <c r="H250" s="129">
        <f>SUM(H251:H253)</f>
        <v>4</v>
      </c>
      <c r="I250" s="110"/>
      <c r="J250" s="63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</row>
    <row r="251" spans="1:10" ht="25.5">
      <c r="A251" s="130"/>
      <c r="B251" s="19"/>
      <c r="C251" s="43" t="s">
        <v>36</v>
      </c>
      <c r="D251" s="44" t="s">
        <v>37</v>
      </c>
      <c r="E251" s="16" t="s">
        <v>78</v>
      </c>
      <c r="F251" s="16" t="s">
        <v>79</v>
      </c>
      <c r="G251" s="48">
        <v>3</v>
      </c>
      <c r="H251" s="48">
        <v>3</v>
      </c>
      <c r="I251" s="21" t="s">
        <v>113</v>
      </c>
      <c r="J251" s="41" t="s">
        <v>420</v>
      </c>
    </row>
    <row r="252" spans="1:10" ht="12.75">
      <c r="A252" s="130"/>
      <c r="B252" s="19"/>
      <c r="C252" s="43" t="s">
        <v>45</v>
      </c>
      <c r="D252" s="44" t="s">
        <v>46</v>
      </c>
      <c r="E252" s="16" t="s">
        <v>304</v>
      </c>
      <c r="F252" s="16" t="s">
        <v>309</v>
      </c>
      <c r="G252" s="48">
        <v>1</v>
      </c>
      <c r="H252" s="48">
        <v>1</v>
      </c>
      <c r="I252" s="21" t="s">
        <v>113</v>
      </c>
      <c r="J252" s="41"/>
    </row>
    <row r="253" spans="1:10" ht="25.5">
      <c r="A253" s="130"/>
      <c r="B253" s="19"/>
      <c r="C253" s="43" t="s">
        <v>157</v>
      </c>
      <c r="D253" s="44" t="s">
        <v>158</v>
      </c>
      <c r="E253" s="16" t="s">
        <v>421</v>
      </c>
      <c r="F253" s="16" t="s">
        <v>422</v>
      </c>
      <c r="G253" s="48">
        <v>1</v>
      </c>
      <c r="H253" s="48"/>
      <c r="I253" s="21" t="s">
        <v>423</v>
      </c>
      <c r="J253" s="58"/>
    </row>
    <row r="254" spans="1:168" s="132" customFormat="1" ht="12.75">
      <c r="A254" s="130">
        <v>54</v>
      </c>
      <c r="B254" s="19" t="s">
        <v>424</v>
      </c>
      <c r="C254" s="92"/>
      <c r="D254" s="92"/>
      <c r="E254" s="142"/>
      <c r="F254" s="54" t="s">
        <v>21</v>
      </c>
      <c r="G254" s="129">
        <f>G255+G256+G257</f>
        <v>15</v>
      </c>
      <c r="H254" s="129"/>
      <c r="I254" s="110">
        <f>G254+G258+G264+G266+G282+G285+G290</f>
        <v>110</v>
      </c>
      <c r="J254" s="63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</row>
    <row r="255" spans="1:10" ht="38.25">
      <c r="A255" s="130"/>
      <c r="B255" s="19"/>
      <c r="C255" s="43" t="s">
        <v>142</v>
      </c>
      <c r="D255" s="44" t="s">
        <v>143</v>
      </c>
      <c r="E255" s="47" t="s">
        <v>219</v>
      </c>
      <c r="F255" s="16" t="s">
        <v>220</v>
      </c>
      <c r="G255" s="48">
        <v>5</v>
      </c>
      <c r="H255" s="48"/>
      <c r="I255" s="103" t="s">
        <v>221</v>
      </c>
      <c r="J255" s="23" t="s">
        <v>147</v>
      </c>
    </row>
    <row r="256" spans="1:10" ht="12.75">
      <c r="A256" s="130"/>
      <c r="B256" s="19"/>
      <c r="C256" s="43" t="s">
        <v>142</v>
      </c>
      <c r="D256" s="44" t="s">
        <v>143</v>
      </c>
      <c r="E256" s="85" t="s">
        <v>144</v>
      </c>
      <c r="F256" s="16" t="s">
        <v>145</v>
      </c>
      <c r="G256" s="48">
        <v>5</v>
      </c>
      <c r="H256" s="48"/>
      <c r="I256" s="21" t="s">
        <v>146</v>
      </c>
      <c r="J256" s="23"/>
    </row>
    <row r="257" spans="1:10" ht="12.75">
      <c r="A257" s="130"/>
      <c r="B257" s="19"/>
      <c r="C257" s="43" t="s">
        <v>142</v>
      </c>
      <c r="D257" s="44" t="s">
        <v>143</v>
      </c>
      <c r="E257" s="47" t="s">
        <v>425</v>
      </c>
      <c r="F257" s="16" t="s">
        <v>426</v>
      </c>
      <c r="G257" s="48">
        <v>5</v>
      </c>
      <c r="H257" s="48"/>
      <c r="I257" s="21" t="s">
        <v>146</v>
      </c>
      <c r="J257" s="23"/>
    </row>
    <row r="258" spans="1:168" s="132" customFormat="1" ht="12.75">
      <c r="A258" s="130">
        <v>55</v>
      </c>
      <c r="B258" s="19" t="s">
        <v>427</v>
      </c>
      <c r="C258" s="92"/>
      <c r="D258" s="92"/>
      <c r="E258" s="142"/>
      <c r="F258" s="54" t="s">
        <v>21</v>
      </c>
      <c r="G258" s="129">
        <f>SUM(G259:G263)</f>
        <v>13</v>
      </c>
      <c r="H258" s="129">
        <f>SUM(H259:H263)</f>
        <v>11</v>
      </c>
      <c r="I258" s="110"/>
      <c r="J258" s="63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</row>
    <row r="259" spans="1:10" ht="38.25">
      <c r="A259" s="130"/>
      <c r="B259" s="19"/>
      <c r="C259" s="43" t="s">
        <v>41</v>
      </c>
      <c r="D259" s="44" t="s">
        <v>42</v>
      </c>
      <c r="E259" s="47" t="s">
        <v>85</v>
      </c>
      <c r="F259" s="16" t="s">
        <v>428</v>
      </c>
      <c r="G259" s="48">
        <v>2</v>
      </c>
      <c r="H259" s="48">
        <v>1</v>
      </c>
      <c r="I259" s="58" t="s">
        <v>429</v>
      </c>
      <c r="J259" s="41" t="s">
        <v>420</v>
      </c>
    </row>
    <row r="260" spans="1:10" ht="25.5">
      <c r="A260" s="130"/>
      <c r="B260" s="19"/>
      <c r="C260" s="46">
        <v>220000</v>
      </c>
      <c r="D260" s="44" t="s">
        <v>32</v>
      </c>
      <c r="E260" s="47" t="s">
        <v>430</v>
      </c>
      <c r="F260" s="16" t="s">
        <v>431</v>
      </c>
      <c r="G260" s="48">
        <v>3</v>
      </c>
      <c r="H260" s="48">
        <v>2</v>
      </c>
      <c r="I260" s="58" t="s">
        <v>14</v>
      </c>
      <c r="J260" s="41"/>
    </row>
    <row r="261" spans="1:10" ht="25.5">
      <c r="A261" s="130"/>
      <c r="B261" s="19"/>
      <c r="C261" s="43" t="s">
        <v>432</v>
      </c>
      <c r="D261" s="44" t="s">
        <v>433</v>
      </c>
      <c r="E261" s="47" t="s">
        <v>434</v>
      </c>
      <c r="F261" s="16" t="s">
        <v>435</v>
      </c>
      <c r="G261" s="48">
        <v>3</v>
      </c>
      <c r="H261" s="48">
        <v>3</v>
      </c>
      <c r="I261" s="58" t="s">
        <v>436</v>
      </c>
      <c r="J261" s="41"/>
    </row>
    <row r="262" spans="1:10" ht="38.25">
      <c r="A262" s="130"/>
      <c r="B262" s="19"/>
      <c r="C262" s="43" t="s">
        <v>36</v>
      </c>
      <c r="D262" s="44" t="s">
        <v>37</v>
      </c>
      <c r="E262" s="47" t="s">
        <v>299</v>
      </c>
      <c r="F262" s="16" t="s">
        <v>300</v>
      </c>
      <c r="G262" s="48">
        <v>2</v>
      </c>
      <c r="H262" s="48">
        <v>2</v>
      </c>
      <c r="I262" s="58" t="s">
        <v>437</v>
      </c>
      <c r="J262" s="41"/>
    </row>
    <row r="263" spans="1:10" ht="25.5">
      <c r="A263" s="130"/>
      <c r="B263" s="19"/>
      <c r="C263" s="43" t="s">
        <v>36</v>
      </c>
      <c r="D263" s="44" t="s">
        <v>37</v>
      </c>
      <c r="E263" s="47" t="s">
        <v>78</v>
      </c>
      <c r="F263" s="16" t="s">
        <v>291</v>
      </c>
      <c r="G263" s="48">
        <v>3</v>
      </c>
      <c r="H263" s="48">
        <v>3</v>
      </c>
      <c r="I263" s="58" t="s">
        <v>113</v>
      </c>
      <c r="J263" s="41"/>
    </row>
    <row r="264" spans="1:168" s="83" customFormat="1" ht="12.75">
      <c r="A264" s="79">
        <v>56</v>
      </c>
      <c r="B264" s="41" t="s">
        <v>438</v>
      </c>
      <c r="C264" s="63"/>
      <c r="D264" s="63"/>
      <c r="E264" s="35"/>
      <c r="F264" s="54" t="s">
        <v>21</v>
      </c>
      <c r="G264" s="129">
        <f>G265</f>
        <v>3</v>
      </c>
      <c r="H264" s="129">
        <v>1</v>
      </c>
      <c r="I264" s="54"/>
      <c r="J264" s="35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8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8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82"/>
      <c r="DH264" s="82"/>
      <c r="DI264" s="82"/>
      <c r="DJ264" s="82"/>
      <c r="DK264" s="82"/>
      <c r="DL264" s="82"/>
      <c r="DM264" s="82"/>
      <c r="DN264" s="82"/>
      <c r="DO264" s="82"/>
      <c r="DP264" s="82"/>
      <c r="DQ264" s="82"/>
      <c r="DR264" s="82"/>
      <c r="DS264" s="82"/>
      <c r="DT264" s="82"/>
      <c r="DU264" s="82"/>
      <c r="DV264" s="82"/>
      <c r="DW264" s="82"/>
      <c r="DX264" s="82"/>
      <c r="DY264" s="82"/>
      <c r="DZ264" s="82"/>
      <c r="EA264" s="82"/>
      <c r="EB264" s="82"/>
      <c r="EC264" s="82"/>
      <c r="ED264" s="82"/>
      <c r="EE264" s="82"/>
      <c r="EF264" s="82"/>
      <c r="EG264" s="82"/>
      <c r="EH264" s="82"/>
      <c r="EI264" s="82"/>
      <c r="EJ264" s="82"/>
      <c r="EK264" s="82"/>
      <c r="EL264" s="82"/>
      <c r="EM264" s="82"/>
      <c r="EN264" s="82"/>
      <c r="EO264" s="82"/>
      <c r="EP264" s="82"/>
      <c r="EQ264" s="82"/>
      <c r="ER264" s="82"/>
      <c r="ES264" s="82"/>
      <c r="ET264" s="82"/>
      <c r="EU264" s="82"/>
      <c r="EV264" s="82"/>
      <c r="EW264" s="82"/>
      <c r="EX264" s="82"/>
      <c r="EY264" s="82"/>
      <c r="EZ264" s="82"/>
      <c r="FA264" s="82"/>
      <c r="FB264" s="82"/>
      <c r="FC264" s="82"/>
      <c r="FD264" s="82"/>
      <c r="FE264" s="82"/>
      <c r="FF264" s="82"/>
      <c r="FG264" s="82"/>
      <c r="FH264" s="82"/>
      <c r="FI264" s="82"/>
      <c r="FJ264" s="82"/>
      <c r="FK264" s="82"/>
      <c r="FL264" s="82"/>
    </row>
    <row r="265" spans="1:10" s="82" customFormat="1" ht="38.25">
      <c r="A265" s="79"/>
      <c r="B265" s="41"/>
      <c r="C265" s="50">
        <v>180000</v>
      </c>
      <c r="D265" s="25" t="s">
        <v>327</v>
      </c>
      <c r="E265" s="25">
        <v>180402</v>
      </c>
      <c r="F265" s="58" t="s">
        <v>439</v>
      </c>
      <c r="G265" s="48">
        <v>3</v>
      </c>
      <c r="H265" s="48">
        <v>1</v>
      </c>
      <c r="I265" s="58" t="s">
        <v>15</v>
      </c>
      <c r="J265" s="25" t="s">
        <v>440</v>
      </c>
    </row>
    <row r="266" spans="1:168" s="132" customFormat="1" ht="12.75">
      <c r="A266" s="130">
        <v>57</v>
      </c>
      <c r="B266" s="19" t="s">
        <v>441</v>
      </c>
      <c r="C266" s="92"/>
      <c r="D266" s="92"/>
      <c r="E266" s="142"/>
      <c r="F266" s="131" t="s">
        <v>21</v>
      </c>
      <c r="G266" s="129">
        <f>SUM(G267:G281)</f>
        <v>44</v>
      </c>
      <c r="H266" s="129">
        <f>SUM(H267:H281)</f>
        <v>27</v>
      </c>
      <c r="I266" s="110"/>
      <c r="J266" s="63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</row>
    <row r="267" spans="1:10" ht="38.25" customHeight="1">
      <c r="A267" s="130"/>
      <c r="B267" s="19"/>
      <c r="C267" s="43" t="s">
        <v>373</v>
      </c>
      <c r="D267" s="44" t="s">
        <v>374</v>
      </c>
      <c r="E267" s="47" t="s">
        <v>396</v>
      </c>
      <c r="F267" s="16" t="s">
        <v>374</v>
      </c>
      <c r="G267" s="48">
        <v>1</v>
      </c>
      <c r="H267" s="143">
        <v>1</v>
      </c>
      <c r="I267" s="58" t="s">
        <v>15</v>
      </c>
      <c r="J267" s="72" t="s">
        <v>442</v>
      </c>
    </row>
    <row r="268" spans="1:10" ht="25.5">
      <c r="A268" s="130"/>
      <c r="B268" s="19"/>
      <c r="C268" s="50">
        <v>210000</v>
      </c>
      <c r="D268" s="25" t="s">
        <v>101</v>
      </c>
      <c r="E268" s="47" t="s">
        <v>443</v>
      </c>
      <c r="F268" s="16" t="s">
        <v>444</v>
      </c>
      <c r="G268" s="48">
        <v>1</v>
      </c>
      <c r="H268" s="143">
        <v>1</v>
      </c>
      <c r="I268" s="58" t="s">
        <v>15</v>
      </c>
      <c r="J268" s="133"/>
    </row>
    <row r="269" spans="1:10" ht="25.5">
      <c r="A269" s="130"/>
      <c r="B269" s="19"/>
      <c r="C269" s="43" t="s">
        <v>373</v>
      </c>
      <c r="D269" s="44" t="s">
        <v>374</v>
      </c>
      <c r="E269" s="47" t="s">
        <v>445</v>
      </c>
      <c r="F269" s="16" t="s">
        <v>376</v>
      </c>
      <c r="G269" s="48">
        <v>1</v>
      </c>
      <c r="H269" s="143">
        <v>1</v>
      </c>
      <c r="I269" s="58" t="s">
        <v>15</v>
      </c>
      <c r="J269" s="133"/>
    </row>
    <row r="270" spans="1:10" ht="38.25">
      <c r="A270" s="130"/>
      <c r="B270" s="19"/>
      <c r="C270" s="43" t="s">
        <v>332</v>
      </c>
      <c r="D270" s="44" t="s">
        <v>333</v>
      </c>
      <c r="E270" s="47" t="s">
        <v>446</v>
      </c>
      <c r="F270" s="16" t="s">
        <v>447</v>
      </c>
      <c r="G270" s="48">
        <v>3</v>
      </c>
      <c r="H270" s="143">
        <v>2</v>
      </c>
      <c r="I270" s="58" t="s">
        <v>15</v>
      </c>
      <c r="J270" s="133"/>
    </row>
    <row r="271" spans="1:10" ht="25.5">
      <c r="A271" s="130"/>
      <c r="B271" s="19"/>
      <c r="C271" s="43" t="s">
        <v>332</v>
      </c>
      <c r="D271" s="44" t="s">
        <v>333</v>
      </c>
      <c r="E271" s="47" t="s">
        <v>448</v>
      </c>
      <c r="F271" s="16" t="s">
        <v>405</v>
      </c>
      <c r="G271" s="48">
        <v>5</v>
      </c>
      <c r="H271" s="143">
        <v>3</v>
      </c>
      <c r="I271" s="58" t="s">
        <v>15</v>
      </c>
      <c r="J271" s="133"/>
    </row>
    <row r="272" spans="1:10" ht="25.5">
      <c r="A272" s="130"/>
      <c r="B272" s="19"/>
      <c r="C272" s="43" t="s">
        <v>332</v>
      </c>
      <c r="D272" s="44" t="s">
        <v>333</v>
      </c>
      <c r="E272" s="47" t="s">
        <v>449</v>
      </c>
      <c r="F272" s="16" t="s">
        <v>404</v>
      </c>
      <c r="G272" s="48">
        <v>5</v>
      </c>
      <c r="H272" s="143">
        <v>2</v>
      </c>
      <c r="I272" s="58" t="s">
        <v>15</v>
      </c>
      <c r="J272" s="133"/>
    </row>
    <row r="273" spans="1:10" ht="38.25">
      <c r="A273" s="130"/>
      <c r="B273" s="19"/>
      <c r="C273" s="43" t="s">
        <v>332</v>
      </c>
      <c r="D273" s="44" t="s">
        <v>333</v>
      </c>
      <c r="E273" s="47" t="s">
        <v>343</v>
      </c>
      <c r="F273" s="16" t="s">
        <v>450</v>
      </c>
      <c r="G273" s="48">
        <v>3</v>
      </c>
      <c r="H273" s="143">
        <v>2</v>
      </c>
      <c r="I273" s="58" t="s">
        <v>15</v>
      </c>
      <c r="J273" s="133"/>
    </row>
    <row r="274" spans="1:10" ht="25.5">
      <c r="A274" s="130"/>
      <c r="B274" s="19"/>
      <c r="C274" s="43" t="s">
        <v>332</v>
      </c>
      <c r="D274" s="44" t="s">
        <v>333</v>
      </c>
      <c r="E274" s="47" t="s">
        <v>343</v>
      </c>
      <c r="F274" s="16" t="s">
        <v>451</v>
      </c>
      <c r="G274" s="48">
        <v>2</v>
      </c>
      <c r="H274" s="143">
        <v>1</v>
      </c>
      <c r="I274" s="58" t="s">
        <v>15</v>
      </c>
      <c r="J274" s="133"/>
    </row>
    <row r="275" spans="1:10" ht="25.5">
      <c r="A275" s="130"/>
      <c r="B275" s="19"/>
      <c r="C275" s="43" t="s">
        <v>332</v>
      </c>
      <c r="D275" s="44" t="s">
        <v>333</v>
      </c>
      <c r="E275" s="47" t="s">
        <v>343</v>
      </c>
      <c r="F275" s="16" t="s">
        <v>452</v>
      </c>
      <c r="G275" s="48">
        <v>2</v>
      </c>
      <c r="H275" s="143">
        <v>1</v>
      </c>
      <c r="I275" s="58" t="s">
        <v>15</v>
      </c>
      <c r="J275" s="133"/>
    </row>
    <row r="276" spans="1:10" ht="25.5">
      <c r="A276" s="130"/>
      <c r="B276" s="19"/>
      <c r="C276" s="43" t="s">
        <v>332</v>
      </c>
      <c r="D276" s="44" t="s">
        <v>333</v>
      </c>
      <c r="E276" s="47" t="s">
        <v>343</v>
      </c>
      <c r="F276" s="16" t="s">
        <v>453</v>
      </c>
      <c r="G276" s="48">
        <v>2</v>
      </c>
      <c r="H276" s="143">
        <v>1</v>
      </c>
      <c r="I276" s="58" t="s">
        <v>15</v>
      </c>
      <c r="J276" s="133"/>
    </row>
    <row r="277" spans="1:10" ht="25.5">
      <c r="A277" s="130"/>
      <c r="B277" s="19"/>
      <c r="C277" s="43" t="s">
        <v>332</v>
      </c>
      <c r="D277" s="44" t="s">
        <v>333</v>
      </c>
      <c r="E277" s="47" t="s">
        <v>343</v>
      </c>
      <c r="F277" s="16" t="s">
        <v>454</v>
      </c>
      <c r="G277" s="48">
        <v>3</v>
      </c>
      <c r="H277" s="143">
        <v>2</v>
      </c>
      <c r="I277" s="58" t="s">
        <v>15</v>
      </c>
      <c r="J277" s="133"/>
    </row>
    <row r="278" spans="1:10" ht="25.5">
      <c r="A278" s="130"/>
      <c r="B278" s="19"/>
      <c r="C278" s="43" t="s">
        <v>332</v>
      </c>
      <c r="D278" s="44" t="s">
        <v>333</v>
      </c>
      <c r="E278" s="47" t="s">
        <v>343</v>
      </c>
      <c r="F278" s="16" t="s">
        <v>344</v>
      </c>
      <c r="G278" s="48">
        <v>3</v>
      </c>
      <c r="H278" s="143">
        <v>2</v>
      </c>
      <c r="I278" s="58" t="s">
        <v>15</v>
      </c>
      <c r="J278" s="133"/>
    </row>
    <row r="279" spans="1:10" ht="25.5">
      <c r="A279" s="130"/>
      <c r="B279" s="19"/>
      <c r="C279" s="43" t="s">
        <v>332</v>
      </c>
      <c r="D279" s="44" t="s">
        <v>333</v>
      </c>
      <c r="E279" s="47" t="s">
        <v>455</v>
      </c>
      <c r="F279" s="16" t="s">
        <v>456</v>
      </c>
      <c r="G279" s="48">
        <v>7</v>
      </c>
      <c r="H279" s="48">
        <v>3</v>
      </c>
      <c r="I279" s="58" t="s">
        <v>15</v>
      </c>
      <c r="J279" s="133"/>
    </row>
    <row r="280" spans="1:10" ht="25.5">
      <c r="A280" s="130"/>
      <c r="B280" s="19"/>
      <c r="C280" s="43" t="s">
        <v>45</v>
      </c>
      <c r="D280" s="44" t="s">
        <v>46</v>
      </c>
      <c r="E280" s="47" t="s">
        <v>457</v>
      </c>
      <c r="F280" s="58" t="s">
        <v>381</v>
      </c>
      <c r="G280" s="48">
        <v>3</v>
      </c>
      <c r="H280" s="48">
        <v>3</v>
      </c>
      <c r="I280" s="58" t="s">
        <v>15</v>
      </c>
      <c r="J280" s="133"/>
    </row>
    <row r="281" spans="1:10" ht="25.5">
      <c r="A281" s="130"/>
      <c r="B281" s="19"/>
      <c r="C281" s="43" t="s">
        <v>45</v>
      </c>
      <c r="D281" s="44" t="s">
        <v>46</v>
      </c>
      <c r="E281" s="47" t="s">
        <v>347</v>
      </c>
      <c r="F281" s="16" t="s">
        <v>348</v>
      </c>
      <c r="G281" s="48">
        <v>3</v>
      </c>
      <c r="H281" s="48">
        <v>2</v>
      </c>
      <c r="I281" s="58" t="s">
        <v>15</v>
      </c>
      <c r="J281" s="74"/>
    </row>
    <row r="282" spans="1:168" s="145" customFormat="1" ht="12.75">
      <c r="A282" s="130">
        <v>58</v>
      </c>
      <c r="B282" s="19" t="s">
        <v>458</v>
      </c>
      <c r="C282" s="92"/>
      <c r="D282" s="92"/>
      <c r="E282" s="142"/>
      <c r="F282" s="131" t="s">
        <v>21</v>
      </c>
      <c r="G282" s="129">
        <f>SUM(G283:G284)</f>
        <v>10</v>
      </c>
      <c r="H282" s="129"/>
      <c r="I282" s="110"/>
      <c r="J282" s="92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  <c r="AQ282" s="144"/>
      <c r="AR282" s="144"/>
      <c r="AS282" s="144"/>
      <c r="AT282" s="144"/>
      <c r="AU282" s="144"/>
      <c r="AV282" s="144"/>
      <c r="AW282" s="144"/>
      <c r="AX282" s="144"/>
      <c r="AY282" s="144"/>
      <c r="AZ282" s="144"/>
      <c r="BA282" s="144"/>
      <c r="BB282" s="144"/>
      <c r="BC282" s="144"/>
      <c r="BD282" s="144"/>
      <c r="BE282" s="144"/>
      <c r="BF282" s="144"/>
      <c r="BG282" s="144"/>
      <c r="BH282" s="144"/>
      <c r="BI282" s="144"/>
      <c r="BJ282" s="144"/>
      <c r="BK282" s="144"/>
      <c r="BL282" s="144"/>
      <c r="BM282" s="144"/>
      <c r="BN282" s="144"/>
      <c r="BO282" s="144"/>
      <c r="BP282" s="144"/>
      <c r="BQ282" s="144"/>
      <c r="BR282" s="144"/>
      <c r="BS282" s="144"/>
      <c r="BT282" s="144"/>
      <c r="BU282" s="144"/>
      <c r="BV282" s="144"/>
      <c r="BW282" s="144"/>
      <c r="BX282" s="144"/>
      <c r="BY282" s="144"/>
      <c r="BZ282" s="144"/>
      <c r="CA282" s="144"/>
      <c r="CB282" s="144"/>
      <c r="CC282" s="144"/>
      <c r="CD282" s="144"/>
      <c r="CE282" s="144"/>
      <c r="CF282" s="144"/>
      <c r="CG282" s="144"/>
      <c r="CH282" s="144"/>
      <c r="CI282" s="144"/>
      <c r="CJ282" s="144"/>
      <c r="CK282" s="144"/>
      <c r="CL282" s="144"/>
      <c r="CM282" s="144"/>
      <c r="CN282" s="144"/>
      <c r="CO282" s="144"/>
      <c r="CP282" s="144"/>
      <c r="CQ282" s="144"/>
      <c r="CR282" s="144"/>
      <c r="CS282" s="144"/>
      <c r="CT282" s="144"/>
      <c r="CU282" s="144"/>
      <c r="CV282" s="144"/>
      <c r="CW282" s="144"/>
      <c r="CX282" s="144"/>
      <c r="CY282" s="144"/>
      <c r="CZ282" s="144"/>
      <c r="DA282" s="144"/>
      <c r="DB282" s="144"/>
      <c r="DC282" s="144"/>
      <c r="DD282" s="144"/>
      <c r="DE282" s="144"/>
      <c r="DF282" s="144"/>
      <c r="DG282" s="144"/>
      <c r="DH282" s="144"/>
      <c r="DI282" s="144"/>
      <c r="DJ282" s="144"/>
      <c r="DK282" s="144"/>
      <c r="DL282" s="144"/>
      <c r="DM282" s="144"/>
      <c r="DN282" s="144"/>
      <c r="DO282" s="144"/>
      <c r="DP282" s="144"/>
      <c r="DQ282" s="144"/>
      <c r="DR282" s="144"/>
      <c r="DS282" s="144"/>
      <c r="DT282" s="144"/>
      <c r="DU282" s="144"/>
      <c r="DV282" s="144"/>
      <c r="DW282" s="144"/>
      <c r="DX282" s="144"/>
      <c r="DY282" s="144"/>
      <c r="DZ282" s="144"/>
      <c r="EA282" s="144"/>
      <c r="EB282" s="144"/>
      <c r="EC282" s="144"/>
      <c r="ED282" s="144"/>
      <c r="EE282" s="144"/>
      <c r="EF282" s="144"/>
      <c r="EG282" s="144"/>
      <c r="EH282" s="144"/>
      <c r="EI282" s="144"/>
      <c r="EJ282" s="144"/>
      <c r="EK282" s="144"/>
      <c r="EL282" s="144"/>
      <c r="EM282" s="144"/>
      <c r="EN282" s="144"/>
      <c r="EO282" s="144"/>
      <c r="EP282" s="144"/>
      <c r="EQ282" s="144"/>
      <c r="ER282" s="144"/>
      <c r="ES282" s="144"/>
      <c r="ET282" s="144"/>
      <c r="EU282" s="144"/>
      <c r="EV282" s="144"/>
      <c r="EW282" s="144"/>
      <c r="EX282" s="144"/>
      <c r="EY282" s="144"/>
      <c r="EZ282" s="144"/>
      <c r="FA282" s="144"/>
      <c r="FB282" s="144"/>
      <c r="FC282" s="144"/>
      <c r="FD282" s="144"/>
      <c r="FE282" s="144"/>
      <c r="FF282" s="144"/>
      <c r="FG282" s="144"/>
      <c r="FH282" s="144"/>
      <c r="FI282" s="144"/>
      <c r="FJ282" s="144"/>
      <c r="FK282" s="144"/>
      <c r="FL282" s="144"/>
    </row>
    <row r="283" spans="1:10" s="144" customFormat="1" ht="19.5" customHeight="1">
      <c r="A283" s="130"/>
      <c r="B283" s="19"/>
      <c r="C283" s="43" t="s">
        <v>142</v>
      </c>
      <c r="D283" s="44" t="s">
        <v>143</v>
      </c>
      <c r="E283" s="85" t="s">
        <v>144</v>
      </c>
      <c r="F283" s="16" t="s">
        <v>145</v>
      </c>
      <c r="G283" s="48">
        <v>5</v>
      </c>
      <c r="H283" s="48"/>
      <c r="I283" s="21" t="s">
        <v>146</v>
      </c>
      <c r="J283" s="19" t="s">
        <v>147</v>
      </c>
    </row>
    <row r="284" spans="1:10" s="144" customFormat="1" ht="18.75" customHeight="1">
      <c r="A284" s="130"/>
      <c r="B284" s="19"/>
      <c r="C284" s="43" t="s">
        <v>142</v>
      </c>
      <c r="D284" s="44" t="s">
        <v>143</v>
      </c>
      <c r="E284" s="47" t="s">
        <v>425</v>
      </c>
      <c r="F284" s="16" t="s">
        <v>426</v>
      </c>
      <c r="G284" s="48">
        <v>5</v>
      </c>
      <c r="H284" s="48"/>
      <c r="I284" s="21" t="s">
        <v>146</v>
      </c>
      <c r="J284" s="19"/>
    </row>
    <row r="285" spans="1:168" s="132" customFormat="1" ht="12.75">
      <c r="A285" s="130">
        <v>59</v>
      </c>
      <c r="B285" s="146" t="s">
        <v>459</v>
      </c>
      <c r="C285" s="95"/>
      <c r="D285" s="95"/>
      <c r="E285" s="142"/>
      <c r="F285" s="110" t="s">
        <v>21</v>
      </c>
      <c r="G285" s="129">
        <f>SUM(G286:G289)</f>
        <v>15</v>
      </c>
      <c r="H285" s="129">
        <f>SUM(H286:H289)</f>
        <v>15</v>
      </c>
      <c r="I285" s="110"/>
      <c r="J285" s="63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</row>
    <row r="286" spans="1:10" ht="12.75" customHeight="1">
      <c r="A286" s="130"/>
      <c r="B286" s="146"/>
      <c r="C286" s="43" t="s">
        <v>45</v>
      </c>
      <c r="D286" s="44" t="s">
        <v>46</v>
      </c>
      <c r="E286" s="16" t="s">
        <v>304</v>
      </c>
      <c r="F286" s="58" t="s">
        <v>307</v>
      </c>
      <c r="G286" s="15">
        <v>6</v>
      </c>
      <c r="H286" s="15">
        <v>6</v>
      </c>
      <c r="I286" s="58" t="s">
        <v>14</v>
      </c>
      <c r="J286" s="72" t="s">
        <v>114</v>
      </c>
    </row>
    <row r="287" spans="1:10" ht="12.75">
      <c r="A287" s="130"/>
      <c r="B287" s="146"/>
      <c r="C287" s="43" t="s">
        <v>45</v>
      </c>
      <c r="D287" s="44" t="s">
        <v>46</v>
      </c>
      <c r="E287" s="47" t="s">
        <v>304</v>
      </c>
      <c r="F287" s="47" t="s">
        <v>460</v>
      </c>
      <c r="G287" s="15">
        <v>2</v>
      </c>
      <c r="H287" s="15">
        <v>2</v>
      </c>
      <c r="I287" s="20" t="s">
        <v>113</v>
      </c>
      <c r="J287" s="133"/>
    </row>
    <row r="288" spans="1:10" ht="25.5">
      <c r="A288" s="130"/>
      <c r="B288" s="146"/>
      <c r="C288" s="43" t="s">
        <v>332</v>
      </c>
      <c r="D288" s="44" t="s">
        <v>333</v>
      </c>
      <c r="E288" s="47" t="s">
        <v>387</v>
      </c>
      <c r="F288" s="47" t="s">
        <v>461</v>
      </c>
      <c r="G288" s="15">
        <v>2</v>
      </c>
      <c r="H288" s="15">
        <v>2</v>
      </c>
      <c r="I288" s="58" t="s">
        <v>15</v>
      </c>
      <c r="J288" s="133"/>
    </row>
    <row r="289" spans="1:10" ht="12.75">
      <c r="A289" s="130"/>
      <c r="B289" s="146"/>
      <c r="C289" s="43" t="s">
        <v>45</v>
      </c>
      <c r="D289" s="44" t="s">
        <v>46</v>
      </c>
      <c r="E289" s="47" t="s">
        <v>304</v>
      </c>
      <c r="F289" s="47" t="s">
        <v>309</v>
      </c>
      <c r="G289" s="15">
        <v>5</v>
      </c>
      <c r="H289" s="15">
        <v>5</v>
      </c>
      <c r="I289" s="58" t="s">
        <v>113</v>
      </c>
      <c r="J289" s="74"/>
    </row>
    <row r="290" spans="1:168" s="132" customFormat="1" ht="12.75">
      <c r="A290" s="130">
        <v>60</v>
      </c>
      <c r="B290" s="19" t="s">
        <v>462</v>
      </c>
      <c r="C290" s="92"/>
      <c r="D290" s="92"/>
      <c r="E290" s="147"/>
      <c r="F290" s="131" t="s">
        <v>21</v>
      </c>
      <c r="G290" s="129">
        <f>SUM(G291:G292)</f>
        <v>10</v>
      </c>
      <c r="H290" s="129"/>
      <c r="I290" s="110"/>
      <c r="J290" s="63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</row>
    <row r="291" spans="1:10" ht="38.25">
      <c r="A291" s="130"/>
      <c r="B291" s="19"/>
      <c r="C291" s="43" t="s">
        <v>93</v>
      </c>
      <c r="D291" s="44" t="s">
        <v>94</v>
      </c>
      <c r="E291" s="47" t="s">
        <v>463</v>
      </c>
      <c r="F291" s="16" t="s">
        <v>464</v>
      </c>
      <c r="G291" s="48">
        <v>5</v>
      </c>
      <c r="H291" s="48"/>
      <c r="I291" s="148" t="s">
        <v>15</v>
      </c>
      <c r="J291" s="41" t="s">
        <v>465</v>
      </c>
    </row>
    <row r="292" spans="1:10" ht="25.5">
      <c r="A292" s="130"/>
      <c r="B292" s="19"/>
      <c r="C292" s="43" t="s">
        <v>93</v>
      </c>
      <c r="D292" s="44" t="s">
        <v>94</v>
      </c>
      <c r="E292" s="47" t="s">
        <v>240</v>
      </c>
      <c r="F292" s="16" t="s">
        <v>466</v>
      </c>
      <c r="G292" s="48">
        <v>5</v>
      </c>
      <c r="H292" s="48"/>
      <c r="I292" s="148" t="s">
        <v>15</v>
      </c>
      <c r="J292" s="41"/>
    </row>
    <row r="293" spans="1:10" s="3" customFormat="1" ht="12.75">
      <c r="A293" s="9"/>
      <c r="B293" s="9"/>
      <c r="C293" s="9"/>
      <c r="D293" s="9"/>
      <c r="E293" s="149"/>
      <c r="F293" s="150" t="s">
        <v>467</v>
      </c>
      <c r="G293" s="151">
        <f>G294+G302+G306+G311+G315+G317+G323</f>
        <v>107</v>
      </c>
      <c r="H293" s="151"/>
      <c r="I293" s="152"/>
      <c r="J293" s="25"/>
    </row>
    <row r="294" spans="1:10" s="82" customFormat="1" ht="12.75">
      <c r="A294" s="79">
        <v>1</v>
      </c>
      <c r="B294" s="148" t="s">
        <v>468</v>
      </c>
      <c r="C294" s="61"/>
      <c r="D294" s="61"/>
      <c r="E294" s="35"/>
      <c r="F294" s="54" t="s">
        <v>21</v>
      </c>
      <c r="G294" s="129">
        <f>G295+G296+G297+G298+G299+G300+G301</f>
        <v>49</v>
      </c>
      <c r="H294" s="129"/>
      <c r="I294" s="54"/>
      <c r="J294" s="63"/>
    </row>
    <row r="295" spans="1:10" s="3" customFormat="1" ht="25.5">
      <c r="A295" s="79"/>
      <c r="B295" s="148"/>
      <c r="C295" s="43" t="s">
        <v>36</v>
      </c>
      <c r="D295" s="44" t="s">
        <v>37</v>
      </c>
      <c r="E295" s="25" t="s">
        <v>469</v>
      </c>
      <c r="F295" s="25" t="s">
        <v>470</v>
      </c>
      <c r="G295" s="48">
        <v>7</v>
      </c>
      <c r="H295" s="48"/>
      <c r="I295" s="58" t="s">
        <v>15</v>
      </c>
      <c r="J295" s="72" t="s">
        <v>471</v>
      </c>
    </row>
    <row r="296" spans="1:10" s="3" customFormat="1" ht="25.5">
      <c r="A296" s="79"/>
      <c r="B296" s="148"/>
      <c r="C296" s="43" t="s">
        <v>332</v>
      </c>
      <c r="D296" s="44" t="s">
        <v>333</v>
      </c>
      <c r="E296" s="25" t="s">
        <v>472</v>
      </c>
      <c r="F296" s="25" t="s">
        <v>473</v>
      </c>
      <c r="G296" s="48">
        <v>7</v>
      </c>
      <c r="H296" s="48"/>
      <c r="I296" s="58" t="s">
        <v>15</v>
      </c>
      <c r="J296" s="133"/>
    </row>
    <row r="297" spans="1:10" s="3" customFormat="1" ht="25.5">
      <c r="A297" s="79"/>
      <c r="B297" s="148"/>
      <c r="C297" s="43" t="s">
        <v>332</v>
      </c>
      <c r="D297" s="44" t="s">
        <v>333</v>
      </c>
      <c r="E297" s="25" t="s">
        <v>472</v>
      </c>
      <c r="F297" s="25" t="s">
        <v>474</v>
      </c>
      <c r="G297" s="48">
        <v>7</v>
      </c>
      <c r="H297" s="48"/>
      <c r="I297" s="58" t="s">
        <v>15</v>
      </c>
      <c r="J297" s="133"/>
    </row>
    <row r="298" spans="1:10" s="3" customFormat="1" ht="25.5">
      <c r="A298" s="79"/>
      <c r="B298" s="148"/>
      <c r="C298" s="43" t="s">
        <v>332</v>
      </c>
      <c r="D298" s="44" t="s">
        <v>333</v>
      </c>
      <c r="E298" s="25" t="s">
        <v>475</v>
      </c>
      <c r="F298" s="25" t="s">
        <v>476</v>
      </c>
      <c r="G298" s="48">
        <v>8</v>
      </c>
      <c r="H298" s="48"/>
      <c r="I298" s="58" t="s">
        <v>15</v>
      </c>
      <c r="J298" s="133"/>
    </row>
    <row r="299" spans="1:10" s="3" customFormat="1" ht="25.5">
      <c r="A299" s="79"/>
      <c r="B299" s="148"/>
      <c r="C299" s="43" t="s">
        <v>45</v>
      </c>
      <c r="D299" s="44" t="s">
        <v>46</v>
      </c>
      <c r="E299" s="25" t="s">
        <v>477</v>
      </c>
      <c r="F299" s="25" t="s">
        <v>478</v>
      </c>
      <c r="G299" s="48">
        <v>8</v>
      </c>
      <c r="H299" s="48"/>
      <c r="I299" s="58" t="s">
        <v>15</v>
      </c>
      <c r="J299" s="133"/>
    </row>
    <row r="300" spans="1:10" s="3" customFormat="1" ht="25.5">
      <c r="A300" s="79"/>
      <c r="B300" s="148"/>
      <c r="C300" s="50">
        <v>210000</v>
      </c>
      <c r="D300" s="25" t="s">
        <v>101</v>
      </c>
      <c r="E300" s="25" t="s">
        <v>479</v>
      </c>
      <c r="F300" s="25" t="s">
        <v>480</v>
      </c>
      <c r="G300" s="48">
        <v>5</v>
      </c>
      <c r="H300" s="48"/>
      <c r="I300" s="58" t="s">
        <v>15</v>
      </c>
      <c r="J300" s="133"/>
    </row>
    <row r="301" spans="1:10" s="3" customFormat="1" ht="25.5">
      <c r="A301" s="79"/>
      <c r="B301" s="148"/>
      <c r="C301" s="43" t="s">
        <v>332</v>
      </c>
      <c r="D301" s="44" t="s">
        <v>333</v>
      </c>
      <c r="E301" s="25" t="s">
        <v>481</v>
      </c>
      <c r="F301" s="25" t="s">
        <v>482</v>
      </c>
      <c r="G301" s="48">
        <v>7</v>
      </c>
      <c r="H301" s="48"/>
      <c r="I301" s="58" t="s">
        <v>15</v>
      </c>
      <c r="J301" s="74"/>
    </row>
    <row r="302" spans="1:10" s="3" customFormat="1" ht="12.75">
      <c r="A302" s="79">
        <v>2</v>
      </c>
      <c r="B302" s="41" t="s">
        <v>483</v>
      </c>
      <c r="C302" s="63"/>
      <c r="D302" s="63"/>
      <c r="E302" s="142"/>
      <c r="F302" s="131" t="s">
        <v>21</v>
      </c>
      <c r="G302" s="129">
        <v>11</v>
      </c>
      <c r="H302" s="129"/>
      <c r="I302" s="95"/>
      <c r="J302" s="63"/>
    </row>
    <row r="303" spans="1:10" s="3" customFormat="1" ht="12.75">
      <c r="A303" s="79"/>
      <c r="B303" s="41"/>
      <c r="C303" s="43" t="s">
        <v>332</v>
      </c>
      <c r="D303" s="44" t="s">
        <v>333</v>
      </c>
      <c r="E303" s="25" t="s">
        <v>475</v>
      </c>
      <c r="F303" s="25" t="s">
        <v>476</v>
      </c>
      <c r="G303" s="48">
        <v>4</v>
      </c>
      <c r="H303" s="48"/>
      <c r="I303" s="148" t="s">
        <v>15</v>
      </c>
      <c r="J303" s="72" t="s">
        <v>471</v>
      </c>
    </row>
    <row r="304" spans="1:10" s="3" customFormat="1" ht="25.5">
      <c r="A304" s="79"/>
      <c r="B304" s="41"/>
      <c r="C304" s="50">
        <v>210000</v>
      </c>
      <c r="D304" s="25" t="s">
        <v>101</v>
      </c>
      <c r="E304" s="25" t="s">
        <v>479</v>
      </c>
      <c r="F304" s="25" t="s">
        <v>480</v>
      </c>
      <c r="G304" s="48">
        <v>2</v>
      </c>
      <c r="H304" s="48"/>
      <c r="I304" s="148"/>
      <c r="J304" s="133"/>
    </row>
    <row r="305" spans="1:10" s="3" customFormat="1" ht="12.75">
      <c r="A305" s="79"/>
      <c r="B305" s="41"/>
      <c r="C305" s="43" t="s">
        <v>45</v>
      </c>
      <c r="D305" s="44" t="s">
        <v>46</v>
      </c>
      <c r="E305" s="25" t="s">
        <v>477</v>
      </c>
      <c r="F305" s="25" t="s">
        <v>478</v>
      </c>
      <c r="G305" s="48">
        <v>5</v>
      </c>
      <c r="H305" s="48"/>
      <c r="I305" s="148" t="s">
        <v>15</v>
      </c>
      <c r="J305" s="74"/>
    </row>
    <row r="306" spans="1:10" s="42" customFormat="1" ht="12.75">
      <c r="A306" s="28">
        <v>3</v>
      </c>
      <c r="B306" s="19" t="s">
        <v>484</v>
      </c>
      <c r="C306" s="92"/>
      <c r="D306" s="92"/>
      <c r="E306" s="142"/>
      <c r="F306" s="131" t="s">
        <v>21</v>
      </c>
      <c r="G306" s="129">
        <f>G307+G308+G309+G310</f>
        <v>17</v>
      </c>
      <c r="H306" s="129"/>
      <c r="I306" s="61"/>
      <c r="J306" s="63"/>
    </row>
    <row r="307" spans="1:10" s="42" customFormat="1" ht="25.5">
      <c r="A307" s="28"/>
      <c r="B307" s="19"/>
      <c r="C307" s="50">
        <v>210000</v>
      </c>
      <c r="D307" s="25" t="s">
        <v>101</v>
      </c>
      <c r="E307" s="57">
        <v>210420</v>
      </c>
      <c r="F307" s="58" t="s">
        <v>485</v>
      </c>
      <c r="G307" s="48">
        <v>4</v>
      </c>
      <c r="H307" s="48"/>
      <c r="I307" s="58" t="s">
        <v>15</v>
      </c>
      <c r="J307" s="25"/>
    </row>
    <row r="308" spans="1:10" s="42" customFormat="1" ht="25.5">
      <c r="A308" s="28"/>
      <c r="B308" s="19"/>
      <c r="C308" s="47">
        <v>160000</v>
      </c>
      <c r="D308" s="16" t="s">
        <v>94</v>
      </c>
      <c r="E308" s="57">
        <v>162108</v>
      </c>
      <c r="F308" s="58" t="s">
        <v>486</v>
      </c>
      <c r="G308" s="48">
        <v>5</v>
      </c>
      <c r="H308" s="48"/>
      <c r="I308" s="58" t="s">
        <v>15</v>
      </c>
      <c r="J308" s="25"/>
    </row>
    <row r="309" spans="1:10" s="42" customFormat="1" ht="25.5">
      <c r="A309" s="28"/>
      <c r="B309" s="19"/>
      <c r="C309" s="47">
        <v>160000</v>
      </c>
      <c r="D309" s="16" t="s">
        <v>94</v>
      </c>
      <c r="E309" s="57">
        <v>162105</v>
      </c>
      <c r="F309" s="58" t="s">
        <v>487</v>
      </c>
      <c r="G309" s="48">
        <v>3</v>
      </c>
      <c r="H309" s="48"/>
      <c r="I309" s="58" t="s">
        <v>15</v>
      </c>
      <c r="J309" s="25"/>
    </row>
    <row r="310" spans="1:10" s="42" customFormat="1" ht="25.5">
      <c r="A310" s="28"/>
      <c r="B310" s="19"/>
      <c r="C310" s="47">
        <v>160000</v>
      </c>
      <c r="D310" s="16" t="s">
        <v>94</v>
      </c>
      <c r="E310" s="57">
        <v>161005</v>
      </c>
      <c r="F310" s="58" t="s">
        <v>488</v>
      </c>
      <c r="G310" s="48">
        <v>5</v>
      </c>
      <c r="H310" s="48"/>
      <c r="I310" s="58" t="s">
        <v>15</v>
      </c>
      <c r="J310" s="25"/>
    </row>
    <row r="311" spans="1:10" s="3" customFormat="1" ht="12.75">
      <c r="A311" s="28">
        <v>4</v>
      </c>
      <c r="B311" s="19" t="s">
        <v>489</v>
      </c>
      <c r="C311" s="92"/>
      <c r="D311" s="92"/>
      <c r="E311" s="142"/>
      <c r="F311" s="131" t="s">
        <v>21</v>
      </c>
      <c r="G311" s="129">
        <f>G312+G313+G314</f>
        <v>8</v>
      </c>
      <c r="H311" s="129"/>
      <c r="I311" s="95"/>
      <c r="J311" s="63"/>
    </row>
    <row r="312" spans="1:10" s="3" customFormat="1" ht="38.25">
      <c r="A312" s="28"/>
      <c r="B312" s="19"/>
      <c r="C312" s="43" t="s">
        <v>41</v>
      </c>
      <c r="D312" s="44" t="s">
        <v>42</v>
      </c>
      <c r="E312" s="47" t="s">
        <v>490</v>
      </c>
      <c r="F312" s="139" t="s">
        <v>491</v>
      </c>
      <c r="G312" s="48">
        <v>3</v>
      </c>
      <c r="H312" s="48"/>
      <c r="I312" s="21" t="s">
        <v>229</v>
      </c>
      <c r="J312" s="72" t="s">
        <v>492</v>
      </c>
    </row>
    <row r="313" spans="1:10" s="3" customFormat="1" ht="38.25">
      <c r="A313" s="28"/>
      <c r="B313" s="19"/>
      <c r="C313" s="43" t="s">
        <v>41</v>
      </c>
      <c r="D313" s="44" t="s">
        <v>42</v>
      </c>
      <c r="E313" s="47" t="s">
        <v>493</v>
      </c>
      <c r="F313" s="139" t="s">
        <v>494</v>
      </c>
      <c r="G313" s="48">
        <v>3</v>
      </c>
      <c r="H313" s="48"/>
      <c r="I313" s="21" t="s">
        <v>229</v>
      </c>
      <c r="J313" s="133"/>
    </row>
    <row r="314" spans="1:10" s="3" customFormat="1" ht="38.25">
      <c r="A314" s="28"/>
      <c r="B314" s="19"/>
      <c r="C314" s="50">
        <v>210000</v>
      </c>
      <c r="D314" s="25" t="s">
        <v>101</v>
      </c>
      <c r="E314" s="50" t="s">
        <v>495</v>
      </c>
      <c r="F314" s="139" t="s">
        <v>496</v>
      </c>
      <c r="G314" s="48">
        <v>2</v>
      </c>
      <c r="H314" s="48"/>
      <c r="I314" s="21" t="s">
        <v>229</v>
      </c>
      <c r="J314" s="74"/>
    </row>
    <row r="315" spans="1:10" s="3" customFormat="1" ht="12.75">
      <c r="A315" s="79">
        <v>5</v>
      </c>
      <c r="B315" s="41" t="s">
        <v>497</v>
      </c>
      <c r="C315" s="153"/>
      <c r="D315" s="153"/>
      <c r="E315" s="94"/>
      <c r="F315" s="131" t="s">
        <v>21</v>
      </c>
      <c r="G315" s="129">
        <v>1</v>
      </c>
      <c r="H315" s="129"/>
      <c r="I315" s="61"/>
      <c r="J315" s="63"/>
    </row>
    <row r="316" spans="1:10" s="3" customFormat="1" ht="25.5">
      <c r="A316" s="79"/>
      <c r="B316" s="41"/>
      <c r="C316" s="43" t="s">
        <v>132</v>
      </c>
      <c r="D316" s="44" t="s">
        <v>133</v>
      </c>
      <c r="E316" s="50" t="s">
        <v>498</v>
      </c>
      <c r="F316" s="58" t="s">
        <v>499</v>
      </c>
      <c r="G316" s="15">
        <v>1</v>
      </c>
      <c r="H316" s="15"/>
      <c r="I316" s="58" t="s">
        <v>500</v>
      </c>
      <c r="J316" s="25"/>
    </row>
    <row r="317" spans="1:10" s="42" customFormat="1" ht="12.75">
      <c r="A317" s="154">
        <v>6</v>
      </c>
      <c r="B317" s="19" t="s">
        <v>501</v>
      </c>
      <c r="C317" s="92"/>
      <c r="D317" s="92"/>
      <c r="E317" s="142"/>
      <c r="F317" s="131" t="s">
        <v>21</v>
      </c>
      <c r="G317" s="129">
        <f>SUM(G318:G322)</f>
        <v>20</v>
      </c>
      <c r="H317" s="129"/>
      <c r="I317" s="61"/>
      <c r="J317" s="63"/>
    </row>
    <row r="318" spans="1:10" s="42" customFormat="1" ht="25.5" customHeight="1">
      <c r="A318" s="155"/>
      <c r="B318" s="19"/>
      <c r="C318" s="50">
        <v>210000</v>
      </c>
      <c r="D318" s="25" t="s">
        <v>101</v>
      </c>
      <c r="E318" s="57">
        <v>210420</v>
      </c>
      <c r="F318" s="21" t="s">
        <v>485</v>
      </c>
      <c r="G318" s="48">
        <v>3</v>
      </c>
      <c r="H318" s="48"/>
      <c r="I318" s="58" t="s">
        <v>15</v>
      </c>
      <c r="J318" s="72" t="s">
        <v>502</v>
      </c>
    </row>
    <row r="319" spans="1:10" s="42" customFormat="1" ht="25.5">
      <c r="A319" s="155"/>
      <c r="B319" s="19"/>
      <c r="C319" s="47">
        <v>160000</v>
      </c>
      <c r="D319" s="16" t="s">
        <v>94</v>
      </c>
      <c r="E319" s="57">
        <v>160502</v>
      </c>
      <c r="F319" s="49" t="s">
        <v>503</v>
      </c>
      <c r="G319" s="48">
        <v>5</v>
      </c>
      <c r="H319" s="48"/>
      <c r="I319" s="58" t="s">
        <v>15</v>
      </c>
      <c r="J319" s="133"/>
    </row>
    <row r="320" spans="1:10" s="42" customFormat="1" ht="25.5">
      <c r="A320" s="155"/>
      <c r="B320" s="19"/>
      <c r="C320" s="47">
        <v>160000</v>
      </c>
      <c r="D320" s="16" t="s">
        <v>94</v>
      </c>
      <c r="E320" s="57">
        <v>160902</v>
      </c>
      <c r="F320" s="49" t="s">
        <v>504</v>
      </c>
      <c r="G320" s="48">
        <v>5</v>
      </c>
      <c r="H320" s="48"/>
      <c r="I320" s="58" t="s">
        <v>15</v>
      </c>
      <c r="J320" s="133"/>
    </row>
    <row r="321" spans="1:10" ht="25.5">
      <c r="A321" s="155"/>
      <c r="B321" s="19"/>
      <c r="C321" s="47">
        <v>160000</v>
      </c>
      <c r="D321" s="16" t="s">
        <v>94</v>
      </c>
      <c r="E321" s="57">
        <v>161005</v>
      </c>
      <c r="F321" s="49" t="s">
        <v>488</v>
      </c>
      <c r="G321" s="48">
        <v>5</v>
      </c>
      <c r="H321" s="48"/>
      <c r="I321" s="58" t="s">
        <v>15</v>
      </c>
      <c r="J321" s="133"/>
    </row>
    <row r="322" spans="1:10" ht="25.5">
      <c r="A322" s="155"/>
      <c r="B322" s="19"/>
      <c r="C322" s="43" t="s">
        <v>332</v>
      </c>
      <c r="D322" s="44" t="s">
        <v>333</v>
      </c>
      <c r="E322" s="50" t="s">
        <v>505</v>
      </c>
      <c r="F322" s="49" t="s">
        <v>506</v>
      </c>
      <c r="G322" s="156">
        <v>2</v>
      </c>
      <c r="H322" s="156"/>
      <c r="I322" s="58" t="s">
        <v>15</v>
      </c>
      <c r="J322" s="74"/>
    </row>
    <row r="323" spans="1:168" s="132" customFormat="1" ht="12.75">
      <c r="A323" s="130">
        <v>7</v>
      </c>
      <c r="B323" s="19" t="s">
        <v>507</v>
      </c>
      <c r="C323" s="92"/>
      <c r="D323" s="92"/>
      <c r="E323" s="131"/>
      <c r="F323" s="54" t="s">
        <v>21</v>
      </c>
      <c r="G323" s="111">
        <f>SUM(G324:G324)</f>
        <v>1</v>
      </c>
      <c r="H323" s="111"/>
      <c r="I323" s="110"/>
      <c r="J323" s="121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</row>
    <row r="324" spans="1:10" ht="38.25">
      <c r="A324" s="130"/>
      <c r="B324" s="19"/>
      <c r="C324" s="43" t="s">
        <v>132</v>
      </c>
      <c r="D324" s="44" t="s">
        <v>133</v>
      </c>
      <c r="E324" s="44" t="s">
        <v>508</v>
      </c>
      <c r="F324" s="25" t="s">
        <v>509</v>
      </c>
      <c r="G324" s="48">
        <v>1</v>
      </c>
      <c r="H324" s="48"/>
      <c r="I324" s="20" t="s">
        <v>500</v>
      </c>
      <c r="J324" s="25" t="s">
        <v>510</v>
      </c>
    </row>
    <row r="325" ht="12.75">
      <c r="G325" s="157">
        <v>2</v>
      </c>
    </row>
    <row r="327" ht="12.75">
      <c r="G327" s="157">
        <f>SUBTOTAL(9,G18:G326)</f>
        <v>1453</v>
      </c>
    </row>
  </sheetData>
  <mergeCells count="189">
    <mergeCell ref="A323:A324"/>
    <mergeCell ref="B323:B324"/>
    <mergeCell ref="B1:F1"/>
    <mergeCell ref="J312:J314"/>
    <mergeCell ref="A315:A316"/>
    <mergeCell ref="B315:B316"/>
    <mergeCell ref="B317:B322"/>
    <mergeCell ref="A318:A322"/>
    <mergeCell ref="J318:J322"/>
    <mergeCell ref="A306:A310"/>
    <mergeCell ref="B306:B310"/>
    <mergeCell ref="A311:A314"/>
    <mergeCell ref="B311:B314"/>
    <mergeCell ref="A294:A301"/>
    <mergeCell ref="B294:B301"/>
    <mergeCell ref="J295:J301"/>
    <mergeCell ref="A302:A305"/>
    <mergeCell ref="B302:B305"/>
    <mergeCell ref="I303:I305"/>
    <mergeCell ref="J303:J305"/>
    <mergeCell ref="A285:A289"/>
    <mergeCell ref="B285:B289"/>
    <mergeCell ref="J286:J289"/>
    <mergeCell ref="A290:A292"/>
    <mergeCell ref="B290:B292"/>
    <mergeCell ref="I291:I292"/>
    <mergeCell ref="J291:J292"/>
    <mergeCell ref="J267:J281"/>
    <mergeCell ref="A282:A284"/>
    <mergeCell ref="B282:B284"/>
    <mergeCell ref="J283:J284"/>
    <mergeCell ref="A264:A265"/>
    <mergeCell ref="B264:B265"/>
    <mergeCell ref="A266:A281"/>
    <mergeCell ref="B266:B281"/>
    <mergeCell ref="A254:A257"/>
    <mergeCell ref="B254:B257"/>
    <mergeCell ref="J255:J257"/>
    <mergeCell ref="A258:A263"/>
    <mergeCell ref="B258:B263"/>
    <mergeCell ref="J259:J263"/>
    <mergeCell ref="J245:J247"/>
    <mergeCell ref="A248:A249"/>
    <mergeCell ref="B248:B249"/>
    <mergeCell ref="A250:A253"/>
    <mergeCell ref="B250:B253"/>
    <mergeCell ref="J251:J252"/>
    <mergeCell ref="A242:A243"/>
    <mergeCell ref="B242:B243"/>
    <mergeCell ref="A244:A247"/>
    <mergeCell ref="B244:B247"/>
    <mergeCell ref="J232:J237"/>
    <mergeCell ref="A238:A239"/>
    <mergeCell ref="B238:B239"/>
    <mergeCell ref="A240:A241"/>
    <mergeCell ref="B240:B241"/>
    <mergeCell ref="A221:A230"/>
    <mergeCell ref="B221:B230"/>
    <mergeCell ref="A231:A237"/>
    <mergeCell ref="B231:B237"/>
    <mergeCell ref="A211:A216"/>
    <mergeCell ref="B211:B216"/>
    <mergeCell ref="J212:J216"/>
    <mergeCell ref="A217:A220"/>
    <mergeCell ref="B217:B220"/>
    <mergeCell ref="J218:J220"/>
    <mergeCell ref="A205:A208"/>
    <mergeCell ref="B205:B208"/>
    <mergeCell ref="A209:A210"/>
    <mergeCell ref="B209:B210"/>
    <mergeCell ref="A189:A197"/>
    <mergeCell ref="B189:B197"/>
    <mergeCell ref="J190:J194"/>
    <mergeCell ref="A198:A204"/>
    <mergeCell ref="B198:B204"/>
    <mergeCell ref="J199:J204"/>
    <mergeCell ref="A174:A182"/>
    <mergeCell ref="B174:B182"/>
    <mergeCell ref="J175:J182"/>
    <mergeCell ref="A183:A188"/>
    <mergeCell ref="B183:B188"/>
    <mergeCell ref="J184:J188"/>
    <mergeCell ref="A164:A167"/>
    <mergeCell ref="B164:B167"/>
    <mergeCell ref="J166:J167"/>
    <mergeCell ref="A168:A173"/>
    <mergeCell ref="B168:B173"/>
    <mergeCell ref="J169:J173"/>
    <mergeCell ref="A157:A161"/>
    <mergeCell ref="B157:B161"/>
    <mergeCell ref="A162:A163"/>
    <mergeCell ref="B162:B163"/>
    <mergeCell ref="A141:A147"/>
    <mergeCell ref="B141:B147"/>
    <mergeCell ref="J142:J143"/>
    <mergeCell ref="A148:A156"/>
    <mergeCell ref="B148:B155"/>
    <mergeCell ref="J149:J156"/>
    <mergeCell ref="A134:A138"/>
    <mergeCell ref="B134:B138"/>
    <mergeCell ref="J135:J138"/>
    <mergeCell ref="A139:A140"/>
    <mergeCell ref="B139:B140"/>
    <mergeCell ref="J119:J122"/>
    <mergeCell ref="A123:A129"/>
    <mergeCell ref="B123:B129"/>
    <mergeCell ref="A130:A133"/>
    <mergeCell ref="B130:B133"/>
    <mergeCell ref="J131:J132"/>
    <mergeCell ref="A116:A117"/>
    <mergeCell ref="B116:B117"/>
    <mergeCell ref="A118:A122"/>
    <mergeCell ref="B118:B122"/>
    <mergeCell ref="A107:A110"/>
    <mergeCell ref="B107:B110"/>
    <mergeCell ref="J108:J110"/>
    <mergeCell ref="A111:A115"/>
    <mergeCell ref="B111:B115"/>
    <mergeCell ref="J112:J115"/>
    <mergeCell ref="A101:A103"/>
    <mergeCell ref="B101:B103"/>
    <mergeCell ref="J102:J103"/>
    <mergeCell ref="A104:A106"/>
    <mergeCell ref="B104:B106"/>
    <mergeCell ref="J105:J106"/>
    <mergeCell ref="J94:J95"/>
    <mergeCell ref="J97:J98"/>
    <mergeCell ref="A99:A100"/>
    <mergeCell ref="B99:B100"/>
    <mergeCell ref="A86:A91"/>
    <mergeCell ref="B86:B91"/>
    <mergeCell ref="A92:A98"/>
    <mergeCell ref="B92:B98"/>
    <mergeCell ref="A78:A79"/>
    <mergeCell ref="B78:B79"/>
    <mergeCell ref="J78:J79"/>
    <mergeCell ref="A80:A85"/>
    <mergeCell ref="B80:B85"/>
    <mergeCell ref="J81:J85"/>
    <mergeCell ref="J72:J73"/>
    <mergeCell ref="A74:A75"/>
    <mergeCell ref="B74:B75"/>
    <mergeCell ref="A76:A77"/>
    <mergeCell ref="B76:B77"/>
    <mergeCell ref="A68:A69"/>
    <mergeCell ref="B68:B70"/>
    <mergeCell ref="A71:A73"/>
    <mergeCell ref="B71:B73"/>
    <mergeCell ref="A64:A65"/>
    <mergeCell ref="B64:B65"/>
    <mergeCell ref="A66:A67"/>
    <mergeCell ref="B66:B67"/>
    <mergeCell ref="A59:A61"/>
    <mergeCell ref="B59:B61"/>
    <mergeCell ref="J60:J61"/>
    <mergeCell ref="A62:A63"/>
    <mergeCell ref="B62:B63"/>
    <mergeCell ref="A51:A53"/>
    <mergeCell ref="B51:B53"/>
    <mergeCell ref="J52:J53"/>
    <mergeCell ref="A54:A58"/>
    <mergeCell ref="B54:B58"/>
    <mergeCell ref="J55:J58"/>
    <mergeCell ref="A39:A43"/>
    <mergeCell ref="B39:B43"/>
    <mergeCell ref="J40:J43"/>
    <mergeCell ref="A44:A50"/>
    <mergeCell ref="B44:B50"/>
    <mergeCell ref="J45:J50"/>
    <mergeCell ref="A27:A31"/>
    <mergeCell ref="B27:B31"/>
    <mergeCell ref="J28:J29"/>
    <mergeCell ref="A32:A38"/>
    <mergeCell ref="B32:B38"/>
    <mergeCell ref="J33:J38"/>
    <mergeCell ref="A18:A23"/>
    <mergeCell ref="B18:B23"/>
    <mergeCell ref="J19:J23"/>
    <mergeCell ref="A24:A26"/>
    <mergeCell ref="B24:B26"/>
    <mergeCell ref="J25:J26"/>
    <mergeCell ref="A3:I3"/>
    <mergeCell ref="A4:I4"/>
    <mergeCell ref="A6:A15"/>
    <mergeCell ref="B6:B15"/>
    <mergeCell ref="C6:C15"/>
    <mergeCell ref="D6:D15"/>
    <mergeCell ref="E6:E15"/>
    <mergeCell ref="F10:F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2013-06-05T01:05:19Z</dcterms:created>
  <dcterms:modified xsi:type="dcterms:W3CDTF">2013-06-05T01:07:03Z</dcterms:modified>
  <cp:category/>
  <cp:version/>
  <cp:contentType/>
  <cp:contentStatus/>
</cp:coreProperties>
</file>